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NMacagna\Desktop\"/>
    </mc:Choice>
  </mc:AlternateContent>
  <bookViews>
    <workbookView xWindow="0" yWindow="0" windowWidth="19200" windowHeight="11370"/>
  </bookViews>
  <sheets>
    <sheet name=" Sample Tool - 1 Hour" sheetId="2" r:id="rId1"/>
    <sheet name="Sample Tool - 4-Hour" sheetId="4" r:id="rId2"/>
    <sheet name="Example" sheetId="3" r:id="rId3"/>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3" l="1"/>
  <c r="E15" i="4"/>
  <c r="G15" i="4"/>
  <c r="E14" i="4"/>
  <c r="F14" i="4"/>
  <c r="E13" i="4"/>
  <c r="G13" i="4"/>
  <c r="E12" i="4"/>
  <c r="G12" i="4"/>
  <c r="E11" i="4"/>
  <c r="G11" i="4"/>
  <c r="E10" i="4"/>
  <c r="F10" i="4"/>
  <c r="E9" i="4"/>
  <c r="G9" i="4"/>
  <c r="E8" i="4"/>
  <c r="G8" i="4"/>
  <c r="D35" i="3"/>
  <c r="F33" i="3"/>
  <c r="E33" i="3"/>
  <c r="D33" i="3"/>
  <c r="D16" i="3"/>
  <c r="F19" i="3"/>
  <c r="F9" i="4"/>
  <c r="G10" i="4"/>
  <c r="F13" i="4"/>
  <c r="G14" i="4"/>
  <c r="F8" i="4"/>
  <c r="F12" i="4"/>
  <c r="F11" i="4"/>
  <c r="F15" i="4"/>
  <c r="F35" i="3"/>
  <c r="F16" i="3"/>
  <c r="D11" i="3"/>
  <c r="E11" i="3"/>
  <c r="D12" i="3"/>
  <c r="F12" i="3"/>
  <c r="D10" i="3"/>
  <c r="F10" i="3"/>
  <c r="D37" i="3"/>
  <c r="E37" i="3"/>
  <c r="D36" i="3"/>
  <c r="F36" i="3"/>
  <c r="F34" i="3"/>
  <c r="D32" i="3"/>
  <c r="F32" i="3"/>
  <c r="D31" i="3"/>
  <c r="E31" i="3"/>
  <c r="D30" i="3"/>
  <c r="E30" i="3"/>
  <c r="D29" i="3"/>
  <c r="F29" i="3"/>
  <c r="D28" i="3"/>
  <c r="F28" i="3"/>
  <c r="D27" i="3"/>
  <c r="E27" i="3"/>
  <c r="D26" i="3"/>
  <c r="F26" i="3"/>
  <c r="D19" i="3"/>
  <c r="D18" i="3"/>
  <c r="F18" i="3"/>
  <c r="D17" i="3"/>
  <c r="E17" i="3"/>
  <c r="D15" i="3"/>
  <c r="F15" i="3"/>
  <c r="D14" i="3"/>
  <c r="F14" i="3"/>
  <c r="D13" i="3"/>
  <c r="E13" i="3"/>
  <c r="D9" i="3"/>
  <c r="F9" i="3"/>
  <c r="D8" i="3"/>
  <c r="F8" i="3"/>
  <c r="E15" i="2"/>
  <c r="G15" i="2"/>
  <c r="E14" i="2"/>
  <c r="F14" i="2"/>
  <c r="E13" i="2"/>
  <c r="G13" i="2"/>
  <c r="E12" i="2"/>
  <c r="G12" i="2"/>
  <c r="E11" i="2"/>
  <c r="G11" i="2"/>
  <c r="E10" i="2"/>
  <c r="E9" i="2"/>
  <c r="G9" i="2"/>
  <c r="E8" i="2"/>
  <c r="G8" i="2"/>
  <c r="G10" i="2"/>
  <c r="F10" i="2"/>
  <c r="F17" i="3"/>
  <c r="E35" i="3"/>
  <c r="F11" i="3"/>
  <c r="E12" i="3"/>
  <c r="E10" i="3"/>
  <c r="F31" i="3"/>
  <c r="F27" i="3"/>
  <c r="F13" i="3"/>
  <c r="F37" i="3"/>
  <c r="E8" i="3"/>
  <c r="E14" i="3"/>
  <c r="E18" i="3"/>
  <c r="E28" i="3"/>
  <c r="E32" i="3"/>
  <c r="E16" i="3"/>
  <c r="E26" i="3"/>
  <c r="E36" i="3"/>
  <c r="E9" i="3"/>
  <c r="E15" i="3"/>
  <c r="E19" i="3"/>
  <c r="E29" i="3"/>
  <c r="F30" i="3"/>
  <c r="E34" i="3"/>
  <c r="F9" i="2"/>
  <c r="F13" i="2"/>
  <c r="G14" i="2"/>
  <c r="F11" i="2"/>
  <c r="F15" i="2"/>
  <c r="F8" i="2"/>
  <c r="F12" i="2"/>
</calcChain>
</file>

<file path=xl/sharedStrings.xml><?xml version="1.0" encoding="utf-8"?>
<sst xmlns="http://schemas.openxmlformats.org/spreadsheetml/2006/main" count="121" uniqueCount="48">
  <si>
    <t>MTN-033 Sampling Timepoint Tool</t>
  </si>
  <si>
    <t>Plasma PK</t>
  </si>
  <si>
    <t>Genital/DRE/anoscope</t>
  </si>
  <si>
    <t>Receive enema</t>
  </si>
  <si>
    <t>Target Window Starts</t>
  </si>
  <si>
    <t>Target Window Ends</t>
  </si>
  <si>
    <t>60 mins (+/- 15)</t>
  </si>
  <si>
    <t>Target Sampling Time</t>
  </si>
  <si>
    <t>30 mins (+/- 15)</t>
  </si>
  <si>
    <t>90 mins (+/- 15)</t>
  </si>
  <si>
    <t>120 mins (+/- 15)</t>
  </si>
  <si>
    <t>150 mins (+/- 15)</t>
  </si>
  <si>
    <t>180 mins (+/- 15)</t>
  </si>
  <si>
    <t>240 mins (+/- 15)</t>
  </si>
  <si>
    <t>Sample</t>
  </si>
  <si>
    <t>Sample collection timepoints (window)</t>
  </si>
  <si>
    <t>Baseline/Pre-Dose</t>
  </si>
  <si>
    <t>Actual Dosing Time</t>
  </si>
  <si>
    <t xml:space="preserve">1 hour post-dose </t>
  </si>
  <si>
    <t xml:space="preserve">4 hours post-dose </t>
  </si>
  <si>
    <t>DOSING TIME</t>
  </si>
  <si>
    <r>
      <rPr>
        <sz val="11"/>
        <rFont val="Calibri"/>
        <family val="2"/>
        <scheme val="minor"/>
      </rPr>
      <t>120</t>
    </r>
    <r>
      <rPr>
        <sz val="11"/>
        <color theme="1"/>
        <rFont val="Calibri"/>
        <family val="2"/>
        <scheme val="minor"/>
      </rPr>
      <t xml:space="preserve"> mins (+/- 15)</t>
    </r>
  </si>
  <si>
    <r>
      <rPr>
        <sz val="11"/>
        <rFont val="Calibri"/>
        <family val="2"/>
        <scheme val="minor"/>
      </rPr>
      <t>60</t>
    </r>
    <r>
      <rPr>
        <sz val="11"/>
        <color theme="1"/>
        <rFont val="Calibri"/>
        <family val="2"/>
        <scheme val="minor"/>
      </rPr>
      <t xml:space="preserve"> mins (+/- 30)</t>
    </r>
  </si>
  <si>
    <t>Enema Effluent</t>
  </si>
  <si>
    <t xml:space="preserve">Rectal Biopsies </t>
  </si>
  <si>
    <t>240 mins (+/- 30)</t>
  </si>
  <si>
    <r>
      <t xml:space="preserve">MTN-033 Sampling Timepoint Tool - </t>
    </r>
    <r>
      <rPr>
        <b/>
        <sz val="14"/>
        <color rgb="FFFF0000"/>
        <rFont val="Calibri"/>
        <family val="2"/>
        <scheme val="minor"/>
      </rPr>
      <t>EXAMPLE</t>
    </r>
  </si>
  <si>
    <t>Rectal Samples</t>
  </si>
  <si>
    <t>30 mins</t>
  </si>
  <si>
    <t xml:space="preserve">60 mins </t>
  </si>
  <si>
    <t>65 mins</t>
  </si>
  <si>
    <r>
      <rPr>
        <sz val="11"/>
        <rFont val="Calibri"/>
        <family val="2"/>
        <scheme val="minor"/>
      </rPr>
      <t>70</t>
    </r>
    <r>
      <rPr>
        <sz val="11"/>
        <color theme="1"/>
        <rFont val="Calibri"/>
        <family val="2"/>
        <scheme val="minor"/>
      </rPr>
      <t xml:space="preserve"> mins </t>
    </r>
  </si>
  <si>
    <t xml:space="preserve">75 mins </t>
  </si>
  <si>
    <t>80 mins</t>
  </si>
  <si>
    <t xml:space="preserve">85 mins </t>
  </si>
  <si>
    <t xml:space="preserve">90 mins </t>
  </si>
  <si>
    <r>
      <rPr>
        <sz val="11"/>
        <rFont val="Calibri"/>
        <family val="2"/>
        <scheme val="minor"/>
      </rPr>
      <t>120</t>
    </r>
    <r>
      <rPr>
        <sz val="11"/>
        <color theme="1"/>
        <rFont val="Calibri"/>
        <family val="2"/>
        <scheme val="minor"/>
      </rPr>
      <t xml:space="preserve"> mins </t>
    </r>
  </si>
  <si>
    <t xml:space="preserve">150 mins </t>
  </si>
  <si>
    <t xml:space="preserve">180 mins </t>
  </si>
  <si>
    <t xml:space="preserve">240 mins </t>
  </si>
  <si>
    <t xml:space="preserve">30 mins </t>
  </si>
  <si>
    <t xml:space="preserve">120 mins </t>
  </si>
  <si>
    <t xml:space="preserve">250 mins </t>
  </si>
  <si>
    <t xml:space="preserve">255 mins </t>
  </si>
  <si>
    <t xml:space="preserve">260 mins </t>
  </si>
  <si>
    <t xml:space="preserve">265 mins </t>
  </si>
  <si>
    <t>Actual Dosing or Collection Time</t>
  </si>
  <si>
    <t xml:space="preserve">Rectal Swabs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</si>
</sst>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h:mm\ AM/PM;@"/>
  </numFmts>
  <fonts count="7"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1"/>
      <color rgb="FFFF0000"/>
      <name val="Calibri"/>
      <family val="2"/>
      <scheme val="minor"/>
    </font>
    <font>
      <sz val="11"/>
      <name val="Calibri"/>
      <family val="2"/>
      <scheme val="minor"/>
    </font>
    <font>
      <b/>
      <sz val="14"/>
      <color rgb="FFFF000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CC99"/>
        <bgColor indexed="64"/>
      </patternFill>
    </fill>
    <fill>
      <patternFill patternType="lightDown"/>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s>
  <cellStyleXfs count="1">
    <xf numFmtId="0" fontId="0" fillId="0" borderId="0"/>
  </cellStyleXfs>
  <cellXfs count="27">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4" xfId="0" applyBorder="1" applyAlignment="1">
      <alignment horizontal="center" vertical="center" wrapText="1"/>
    </xf>
    <xf numFmtId="164" fontId="0" fillId="0" borderId="4" xfId="0" applyNumberFormat="1" applyBorder="1" applyAlignment="1">
      <alignment horizontal="center" vertical="center" wrapText="1"/>
    </xf>
    <xf numFmtId="0" fontId="1" fillId="4" borderId="4" xfId="0" applyFont="1" applyFill="1" applyBorder="1" applyAlignment="1">
      <alignment horizontal="center" vertical="center" wrapText="1"/>
    </xf>
    <xf numFmtId="20" fontId="1" fillId="4" borderId="4"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0" borderId="0" xfId="0" applyFont="1" applyAlignment="1"/>
    <xf numFmtId="0" fontId="3" fillId="0" borderId="0" xfId="0" applyFont="1" applyAlignment="1"/>
    <xf numFmtId="0" fontId="4" fillId="5" borderId="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164" fontId="0" fillId="0" borderId="7" xfId="0" applyNumberFormat="1" applyBorder="1" applyAlignment="1" applyProtection="1">
      <alignment horizontal="center" vertical="center" wrapText="1"/>
      <protection locked="0"/>
    </xf>
    <xf numFmtId="0" fontId="0" fillId="0" borderId="4" xfId="0" applyFont="1" applyBorder="1" applyAlignment="1">
      <alignment horizontal="center" vertical="center" wrapText="1"/>
    </xf>
    <xf numFmtId="164" fontId="0" fillId="0" borderId="4" xfId="0" applyNumberFormat="1" applyFont="1" applyBorder="1" applyAlignment="1">
      <alignment horizontal="center" vertical="center" wrapText="1"/>
    </xf>
    <xf numFmtId="0" fontId="4" fillId="5" borderId="5" xfId="0"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5" xfId="0" applyFont="1"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2" fillId="0" borderId="0" xfId="0" applyFont="1" applyAlignment="1"/>
    <xf numFmtId="0" fontId="3" fillId="0" borderId="0" xfId="0" applyFont="1" applyAlignment="1"/>
    <xf numFmtId="0" fontId="2" fillId="0" borderId="6" xfId="0" applyFont="1" applyBorder="1" applyAlignment="1">
      <alignment horizontal="center"/>
    </xf>
    <xf numFmtId="0" fontId="2" fillId="0" borderId="2"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CC99"/>
      <color rgb="FFE600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19050</xdr:colOff>
      <xdr:row>3</xdr:row>
      <xdr:rowOff>19048</xdr:rowOff>
    </xdr:from>
    <xdr:to>
      <xdr:col>13</xdr:col>
      <xdr:colOff>292099</xdr:colOff>
      <xdr:row>15</xdr:row>
      <xdr:rowOff>139699</xdr:rowOff>
    </xdr:to>
    <xdr:sp macro="" textlink="">
      <xdr:nvSpPr>
        <xdr:cNvPr id="6" name="TextBox 5">
          <a:extLst>
            <a:ext uri="{FF2B5EF4-FFF2-40B4-BE49-F238E27FC236}">
              <a16:creationId xmlns:a16="http://schemas.microsoft.com/office/drawing/2014/main" id="{9C3FDCD4-799C-4FB4-A0EB-F4013D0FBAEC}"/>
            </a:ext>
          </a:extLst>
        </xdr:cNvPr>
        <xdr:cNvSpPr txBox="1"/>
      </xdr:nvSpPr>
      <xdr:spPr>
        <a:xfrm>
          <a:off x="6210300" y="679448"/>
          <a:ext cx="3321049" cy="3009901"/>
        </a:xfrm>
        <a:prstGeom prst="rect">
          <a:avLst/>
        </a:prstGeom>
        <a:solidFill>
          <a:srgbClr val="70AD47">
            <a:lumMod val="40000"/>
            <a:lumOff val="60000"/>
          </a:srgbClr>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Instructions: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For participants randomized to provide rectal samples at 1 hour post-dose, use this table to determine the target sample collection times - including allowable windows - for blood and rectal specimens.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1.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Enter the actual time of dosing in the designated field (</a:t>
          </a: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D7</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using the format </a:t>
          </a:r>
          <a:r>
            <a:rPr kumimoji="0" lang="en-US" sz="1100" b="0" i="1" u="none" strike="noStrike" kern="0" cap="none" spc="0" normalizeH="0" baseline="0" noProof="0">
              <a:ln>
                <a:noFill/>
              </a:ln>
              <a:solidFill>
                <a:sysClr val="windowText" lastClr="000000"/>
              </a:solidFill>
              <a:effectLst/>
              <a:uLnTx/>
              <a:uFillTx/>
              <a:latin typeface="Calibri" panose="020F0502020204030204"/>
              <a:ea typeface="+mn-ea"/>
              <a:cs typeface="+mn-cs"/>
            </a:rPr>
            <a:t>HH:MM am/pm</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2.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sheet will automatically calcluate target sampling times and target window start and end times.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The 1- hour rectal sample collection should be initiated </a:t>
          </a:r>
          <a:r>
            <a:rPr kumimoji="0" lang="en-US" sz="1100" b="0" i="1" u="none" strike="noStrike" kern="0" cap="none" spc="0" normalizeH="0" baseline="0" noProof="0">
              <a:ln>
                <a:noFill/>
              </a:ln>
              <a:solidFill>
                <a:sysClr val="windowText" lastClr="000000"/>
              </a:solidFill>
              <a:effectLst/>
              <a:uLnTx/>
              <a:uFillTx/>
              <a:latin typeface="Calibri" panose="020F0502020204030204"/>
              <a:ea typeface="+mn-ea"/>
              <a:cs typeface="+mn-cs"/>
            </a:rPr>
            <a:t>within one hour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of the 1-hour blood sample collection.</a:t>
          </a:r>
        </a:p>
      </xdr:txBody>
    </xdr:sp>
    <xdr:clientData/>
  </xdr:twoCellAnchor>
  <xdr:twoCellAnchor>
    <xdr:from>
      <xdr:col>1</xdr:col>
      <xdr:colOff>838201</xdr:colOff>
      <xdr:row>16</xdr:row>
      <xdr:rowOff>1</xdr:rowOff>
    </xdr:from>
    <xdr:to>
      <xdr:col>2</xdr:col>
      <xdr:colOff>1447801</xdr:colOff>
      <xdr:row>19</xdr:row>
      <xdr:rowOff>76201</xdr:rowOff>
    </xdr:to>
    <xdr:sp macro="" textlink="">
      <xdr:nvSpPr>
        <xdr:cNvPr id="3" name="TextBox 2">
          <a:extLst>
            <a:ext uri="{FF2B5EF4-FFF2-40B4-BE49-F238E27FC236}">
              <a16:creationId xmlns:a16="http://schemas.microsoft.com/office/drawing/2014/main" id="{3AAF7893-71A7-49D8-BCBA-EFE2231F8021}"/>
            </a:ext>
          </a:extLst>
        </xdr:cNvPr>
        <xdr:cNvSpPr txBox="1"/>
      </xdr:nvSpPr>
      <xdr:spPr>
        <a:xfrm>
          <a:off x="1447801" y="4076701"/>
          <a:ext cx="1466850" cy="647700"/>
        </a:xfrm>
        <a:prstGeom prst="rect">
          <a:avLst/>
        </a:prstGeom>
        <a:no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 Blood Samples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0" i="0" u="none" strike="noStrike" kern="0" cap="none" spc="0" normalizeH="0" baseline="0" noProof="0">
              <a:ln>
                <a:noFill/>
              </a:ln>
              <a:solidFill>
                <a:prstClr val="black"/>
              </a:solidFill>
              <a:effectLst/>
              <a:uLnTx/>
              <a:uFillTx/>
              <a:latin typeface="Calibri" panose="020F0502020204030204"/>
              <a:ea typeface="+mn-ea"/>
              <a:cs typeface="+mn-cs"/>
            </a:rPr>
            <a:t>= Rectal Samples</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2</xdr:col>
      <xdr:colOff>85726</xdr:colOff>
      <xdr:row>16</xdr:row>
      <xdr:rowOff>66676</xdr:rowOff>
    </xdr:from>
    <xdr:to>
      <xdr:col>2</xdr:col>
      <xdr:colOff>247651</xdr:colOff>
      <xdr:row>17</xdr:row>
      <xdr:rowOff>9526</xdr:rowOff>
    </xdr:to>
    <xdr:sp macro="" textlink="">
      <xdr:nvSpPr>
        <xdr:cNvPr id="7" name="Rectangle 6">
          <a:extLst>
            <a:ext uri="{FF2B5EF4-FFF2-40B4-BE49-F238E27FC236}">
              <a16:creationId xmlns:a16="http://schemas.microsoft.com/office/drawing/2014/main" id="{C193634A-4223-4873-9A0A-342CE8ABF4C5}"/>
            </a:ext>
          </a:extLst>
        </xdr:cNvPr>
        <xdr:cNvSpPr/>
      </xdr:nvSpPr>
      <xdr:spPr>
        <a:xfrm>
          <a:off x="1552576" y="4143376"/>
          <a:ext cx="161925" cy="13335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95251</xdr:colOff>
      <xdr:row>17</xdr:row>
      <xdr:rowOff>180976</xdr:rowOff>
    </xdr:from>
    <xdr:to>
      <xdr:col>2</xdr:col>
      <xdr:colOff>257176</xdr:colOff>
      <xdr:row>18</xdr:row>
      <xdr:rowOff>123826</xdr:rowOff>
    </xdr:to>
    <xdr:sp macro="" textlink="">
      <xdr:nvSpPr>
        <xdr:cNvPr id="8" name="Rectangle 7">
          <a:extLst>
            <a:ext uri="{FF2B5EF4-FFF2-40B4-BE49-F238E27FC236}">
              <a16:creationId xmlns:a16="http://schemas.microsoft.com/office/drawing/2014/main" id="{00FE5F77-1C47-4C53-A9D2-24B4D84FF882}"/>
            </a:ext>
          </a:extLst>
        </xdr:cNvPr>
        <xdr:cNvSpPr/>
      </xdr:nvSpPr>
      <xdr:spPr>
        <a:xfrm>
          <a:off x="1562101" y="4448176"/>
          <a:ext cx="161925" cy="133350"/>
        </a:xfrm>
        <a:prstGeom prst="rect">
          <a:avLst/>
        </a:prstGeom>
        <a:solidFill>
          <a:srgbClr val="FFCC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609599</xdr:colOff>
      <xdr:row>3</xdr:row>
      <xdr:rowOff>0</xdr:rowOff>
    </xdr:from>
    <xdr:to>
      <xdr:col>13</xdr:col>
      <xdr:colOff>276224</xdr:colOff>
      <xdr:row>15</xdr:row>
      <xdr:rowOff>9525</xdr:rowOff>
    </xdr:to>
    <xdr:sp macro="" textlink="">
      <xdr:nvSpPr>
        <xdr:cNvPr id="2" name="TextBox 1">
          <a:extLst>
            <a:ext uri="{FF2B5EF4-FFF2-40B4-BE49-F238E27FC236}">
              <a16:creationId xmlns:a16="http://schemas.microsoft.com/office/drawing/2014/main" id="{54E93309-B387-49EC-BE87-4BCA68145BC3}"/>
            </a:ext>
          </a:extLst>
        </xdr:cNvPr>
        <xdr:cNvSpPr txBox="1"/>
      </xdr:nvSpPr>
      <xdr:spPr>
        <a:xfrm>
          <a:off x="6115049" y="628650"/>
          <a:ext cx="3324225" cy="3219450"/>
        </a:xfrm>
        <a:prstGeom prst="rect">
          <a:avLst/>
        </a:prstGeom>
        <a:solidFill>
          <a:srgbClr val="70AD47">
            <a:lumMod val="40000"/>
            <a:lumOff val="60000"/>
          </a:srgbClr>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Instructions: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For participants randomized to provide rectal samples at 4 hours post-dose, use this table to determine the target sample collection times - including allowable windows - for blood and rectal specimens.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1.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Enter the actual time of dosing in the designated field (</a:t>
          </a: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D7</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 using the format </a:t>
          </a:r>
          <a:r>
            <a:rPr kumimoji="0" lang="en-US" sz="1100" b="0" i="1" u="none" strike="noStrike" kern="0" cap="none" spc="0" normalizeH="0" baseline="0" noProof="0">
              <a:ln>
                <a:noFill/>
              </a:ln>
              <a:solidFill>
                <a:sysClr val="windowText" lastClr="000000"/>
              </a:solidFill>
              <a:effectLst/>
              <a:uLnTx/>
              <a:uFillTx/>
              <a:latin typeface="Calibri" panose="020F0502020204030204"/>
              <a:ea typeface="+mn-ea"/>
              <a:cs typeface="+mn-cs"/>
            </a:rPr>
            <a:t>HH:MM am/pm</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2.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sheet will automatically calcluate target sampling times and target window start and end times.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The 4-hour rectal sample collection should be initiated </a:t>
          </a:r>
          <a:r>
            <a:rPr kumimoji="0" lang="en-US" sz="1100" b="0" i="1" u="none" strike="noStrike" kern="0" cap="none" spc="0" normalizeH="0" baseline="0" noProof="0">
              <a:ln>
                <a:noFill/>
              </a:ln>
              <a:solidFill>
                <a:sysClr val="windowText" lastClr="000000"/>
              </a:solidFill>
              <a:effectLst/>
              <a:uLnTx/>
              <a:uFillTx/>
              <a:latin typeface="Calibri" panose="020F0502020204030204"/>
              <a:ea typeface="+mn-ea"/>
              <a:cs typeface="+mn-cs"/>
            </a:rPr>
            <a:t>within one hour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of the 4-hour blood sample collection.</a:t>
          </a:r>
        </a:p>
      </xdr:txBody>
    </xdr:sp>
    <xdr:clientData/>
  </xdr:twoCellAnchor>
  <xdr:twoCellAnchor>
    <xdr:from>
      <xdr:col>2</xdr:col>
      <xdr:colOff>0</xdr:colOff>
      <xdr:row>16</xdr:row>
      <xdr:rowOff>0</xdr:rowOff>
    </xdr:from>
    <xdr:to>
      <xdr:col>3</xdr:col>
      <xdr:colOff>85725</xdr:colOff>
      <xdr:row>19</xdr:row>
      <xdr:rowOff>76200</xdr:rowOff>
    </xdr:to>
    <xdr:sp macro="" textlink="">
      <xdr:nvSpPr>
        <xdr:cNvPr id="3" name="TextBox 2">
          <a:extLst>
            <a:ext uri="{FF2B5EF4-FFF2-40B4-BE49-F238E27FC236}">
              <a16:creationId xmlns:a16="http://schemas.microsoft.com/office/drawing/2014/main" id="{088C186C-B57C-446E-B2CB-92AE813B0499}"/>
            </a:ext>
          </a:extLst>
        </xdr:cNvPr>
        <xdr:cNvSpPr txBox="1"/>
      </xdr:nvSpPr>
      <xdr:spPr>
        <a:xfrm>
          <a:off x="1428750" y="4029075"/>
          <a:ext cx="1466850" cy="647700"/>
        </a:xfrm>
        <a:prstGeom prst="rect">
          <a:avLst/>
        </a:prstGeom>
        <a:no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 Blood Samples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0" i="0" u="none" strike="noStrike" kern="0" cap="none" spc="0" normalizeH="0" baseline="0" noProof="0">
              <a:ln>
                <a:noFill/>
              </a:ln>
              <a:solidFill>
                <a:prstClr val="black"/>
              </a:solidFill>
              <a:effectLst/>
              <a:uLnTx/>
              <a:uFillTx/>
              <a:latin typeface="Calibri" panose="020F0502020204030204"/>
              <a:ea typeface="+mn-ea"/>
              <a:cs typeface="+mn-cs"/>
            </a:rPr>
            <a:t>= Rectal Samples</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2</xdr:col>
      <xdr:colOff>142875</xdr:colOff>
      <xdr:row>16</xdr:row>
      <xdr:rowOff>76200</xdr:rowOff>
    </xdr:from>
    <xdr:to>
      <xdr:col>2</xdr:col>
      <xdr:colOff>304800</xdr:colOff>
      <xdr:row>17</xdr:row>
      <xdr:rowOff>19050</xdr:rowOff>
    </xdr:to>
    <xdr:sp macro="" textlink="">
      <xdr:nvSpPr>
        <xdr:cNvPr id="4" name="Rectangle 3">
          <a:extLst>
            <a:ext uri="{FF2B5EF4-FFF2-40B4-BE49-F238E27FC236}">
              <a16:creationId xmlns:a16="http://schemas.microsoft.com/office/drawing/2014/main" id="{49EB9DA9-D226-49A8-868E-8275D296ADA4}"/>
            </a:ext>
          </a:extLst>
        </xdr:cNvPr>
        <xdr:cNvSpPr/>
      </xdr:nvSpPr>
      <xdr:spPr>
        <a:xfrm>
          <a:off x="1571625" y="4105275"/>
          <a:ext cx="161925" cy="13335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142875</xdr:colOff>
      <xdr:row>18</xdr:row>
      <xdr:rowOff>9525</xdr:rowOff>
    </xdr:from>
    <xdr:to>
      <xdr:col>2</xdr:col>
      <xdr:colOff>304800</xdr:colOff>
      <xdr:row>18</xdr:row>
      <xdr:rowOff>142875</xdr:rowOff>
    </xdr:to>
    <xdr:sp macro="" textlink="">
      <xdr:nvSpPr>
        <xdr:cNvPr id="5" name="Rectangle 4">
          <a:extLst>
            <a:ext uri="{FF2B5EF4-FFF2-40B4-BE49-F238E27FC236}">
              <a16:creationId xmlns:a16="http://schemas.microsoft.com/office/drawing/2014/main" id="{50B65A0E-080F-47D4-92CF-B2228565F29A}"/>
            </a:ext>
          </a:extLst>
        </xdr:cNvPr>
        <xdr:cNvSpPr/>
      </xdr:nvSpPr>
      <xdr:spPr>
        <a:xfrm>
          <a:off x="1571625" y="4419600"/>
          <a:ext cx="161925" cy="133350"/>
        </a:xfrm>
        <a:prstGeom prst="rect">
          <a:avLst/>
        </a:prstGeom>
        <a:solidFill>
          <a:srgbClr val="FFCC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38101</xdr:colOff>
      <xdr:row>3</xdr:row>
      <xdr:rowOff>228599</xdr:rowOff>
    </xdr:from>
    <xdr:to>
      <xdr:col>12</xdr:col>
      <xdr:colOff>234950</xdr:colOff>
      <xdr:row>9</xdr:row>
      <xdr:rowOff>260350</xdr:rowOff>
    </xdr:to>
    <xdr:sp macro="" textlink="">
      <xdr:nvSpPr>
        <xdr:cNvPr id="4" name="TextBox 3">
          <a:extLst>
            <a:ext uri="{FF2B5EF4-FFF2-40B4-BE49-F238E27FC236}">
              <a16:creationId xmlns:a16="http://schemas.microsoft.com/office/drawing/2014/main" id="{8605F1CC-420F-49EE-B03B-38B7C08FD564}"/>
            </a:ext>
          </a:extLst>
        </xdr:cNvPr>
        <xdr:cNvSpPr txBox="1"/>
      </xdr:nvSpPr>
      <xdr:spPr>
        <a:xfrm>
          <a:off x="6407151" y="888999"/>
          <a:ext cx="3244849" cy="1593851"/>
        </a:xfrm>
        <a:prstGeom prst="rect">
          <a:avLst/>
        </a:prstGeom>
        <a:solidFill>
          <a:srgbClr val="70AD47">
            <a:lumMod val="40000"/>
            <a:lumOff val="60000"/>
          </a:srgbClr>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These are examples of how sampling is envisioned to occur for the 1-hour and 4-hour randomization timepoints. They take into account all required samples in the order they must be collected and include examples of actual dosing and collection times and the corresponding target windows. These tables are for </a:t>
          </a:r>
          <a:r>
            <a:rPr kumimoji="0" lang="en-US" sz="1100" b="1" i="0" u="sng" strike="noStrike" kern="0" cap="none" spc="0" normalizeH="0" baseline="0" noProof="0">
              <a:ln>
                <a:noFill/>
              </a:ln>
              <a:solidFill>
                <a:sysClr val="windowText" lastClr="000000"/>
              </a:solidFill>
              <a:effectLst/>
              <a:uLnTx/>
              <a:uFillTx/>
              <a:latin typeface="Calibri" panose="020F0502020204030204"/>
              <a:ea typeface="+mn-ea"/>
              <a:cs typeface="+mn-cs"/>
            </a:rPr>
            <a:t>sample purposes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only and should not be used to calculate collection times for study participants.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tabSelected="1" workbookViewId="0">
      <selection activeCell="L18" sqref="L18"/>
    </sheetView>
  </sheetViews>
  <sheetFormatPr defaultRowHeight="15" x14ac:dyDescent="0.25"/>
  <cols>
    <col min="2" max="2" width="12.85546875" customWidth="1"/>
    <col min="3" max="3" width="23.42578125" customWidth="1"/>
  </cols>
  <sheetData>
    <row r="2" spans="2:7" ht="18.75" x14ac:dyDescent="0.3">
      <c r="C2" s="23" t="s">
        <v>0</v>
      </c>
      <c r="D2" s="24"/>
      <c r="E2" s="24"/>
      <c r="F2" s="24"/>
    </row>
    <row r="3" spans="2:7" ht="19.5" thickBot="1" x14ac:dyDescent="0.35">
      <c r="C3" s="10"/>
      <c r="D3" s="11"/>
      <c r="E3" s="11"/>
      <c r="F3" s="11"/>
    </row>
    <row r="4" spans="2:7" ht="19.5" thickBot="1" x14ac:dyDescent="0.35">
      <c r="B4" s="20" t="s">
        <v>18</v>
      </c>
      <c r="C4" s="21"/>
      <c r="D4" s="21"/>
      <c r="E4" s="21"/>
      <c r="F4" s="21"/>
      <c r="G4" s="22"/>
    </row>
    <row r="5" spans="2:7" ht="45.75" thickBot="1" x14ac:dyDescent="0.3">
      <c r="B5" s="1" t="s">
        <v>14</v>
      </c>
      <c r="C5" s="2" t="s">
        <v>15</v>
      </c>
      <c r="D5" s="2" t="s">
        <v>17</v>
      </c>
      <c r="E5" s="2" t="s">
        <v>7</v>
      </c>
      <c r="F5" s="2" t="s">
        <v>4</v>
      </c>
      <c r="G5" s="2" t="s">
        <v>5</v>
      </c>
    </row>
    <row r="6" spans="2:7" ht="15.75" thickBot="1" x14ac:dyDescent="0.3">
      <c r="B6" s="8" t="s">
        <v>1</v>
      </c>
      <c r="C6" s="7" t="s">
        <v>16</v>
      </c>
      <c r="D6" s="14"/>
      <c r="E6" s="5"/>
      <c r="F6" s="5"/>
      <c r="G6" s="5"/>
    </row>
    <row r="7" spans="2:7" ht="30.75" thickBot="1" x14ac:dyDescent="0.3">
      <c r="B7" s="12" t="s">
        <v>20</v>
      </c>
      <c r="C7" s="13"/>
      <c r="D7" s="15">
        <v>0.3125</v>
      </c>
      <c r="E7" s="5"/>
      <c r="F7" s="5"/>
      <c r="G7" s="5"/>
    </row>
    <row r="8" spans="2:7" ht="15.75" thickBot="1" x14ac:dyDescent="0.3">
      <c r="B8" s="8" t="s">
        <v>1</v>
      </c>
      <c r="C8" s="3" t="s">
        <v>8</v>
      </c>
      <c r="D8" s="6"/>
      <c r="E8" s="4">
        <f>D7+TIME(0,30,0)</f>
        <v>0.33333333333333331</v>
      </c>
      <c r="F8" s="4">
        <f>E8-TIME(0,15,0)</f>
        <v>0.32291666666666663</v>
      </c>
      <c r="G8" s="4">
        <f>E8+TIME(0,15,0)</f>
        <v>0.34375</v>
      </c>
    </row>
    <row r="9" spans="2:7" ht="15.75" thickBot="1" x14ac:dyDescent="0.3">
      <c r="B9" s="8" t="s">
        <v>1</v>
      </c>
      <c r="C9" s="3" t="s">
        <v>6</v>
      </c>
      <c r="D9" s="5"/>
      <c r="E9" s="4">
        <f>D7+TIME(0,60,0)</f>
        <v>0.35416666666666669</v>
      </c>
      <c r="F9" s="4">
        <f>E9-TIME(0,15,0)</f>
        <v>0.34375</v>
      </c>
      <c r="G9" s="4">
        <f>E9+TIME(0,15,0)</f>
        <v>0.36458333333333337</v>
      </c>
    </row>
    <row r="10" spans="2:7" ht="30.75" thickBot="1" x14ac:dyDescent="0.3">
      <c r="B10" s="9" t="s">
        <v>27</v>
      </c>
      <c r="C10" s="3" t="s">
        <v>22</v>
      </c>
      <c r="D10" s="5"/>
      <c r="E10" s="4">
        <f>D7+TIME(0,60,0)</f>
        <v>0.35416666666666669</v>
      </c>
      <c r="F10" s="4">
        <f>E10-TIME(0,30,0)</f>
        <v>0.33333333333333337</v>
      </c>
      <c r="G10" s="4">
        <f>E10+TIME(0,30,0)</f>
        <v>0.375</v>
      </c>
    </row>
    <row r="11" spans="2:7" ht="15.75" thickBot="1" x14ac:dyDescent="0.3">
      <c r="B11" s="8" t="s">
        <v>1</v>
      </c>
      <c r="C11" s="3" t="s">
        <v>9</v>
      </c>
      <c r="D11" s="5"/>
      <c r="E11" s="4">
        <f>D7+TIME(0,90,0)</f>
        <v>0.375</v>
      </c>
      <c r="F11" s="4">
        <f>E11-TIME(0,15,0)</f>
        <v>0.36458333333333331</v>
      </c>
      <c r="G11" s="4">
        <f>E11+TIME(0,15,0)</f>
        <v>0.38541666666666669</v>
      </c>
    </row>
    <row r="12" spans="2:7" ht="15.75" thickBot="1" x14ac:dyDescent="0.3">
      <c r="B12" s="8" t="s">
        <v>1</v>
      </c>
      <c r="C12" s="3" t="s">
        <v>21</v>
      </c>
      <c r="D12" s="5"/>
      <c r="E12" s="4">
        <f>D7+TIME(0,120,0)</f>
        <v>0.39583333333333331</v>
      </c>
      <c r="F12" s="4">
        <f>E12-TIME(0,15,0)</f>
        <v>0.38541666666666663</v>
      </c>
      <c r="G12" s="4">
        <f>E12+TIME(0,15,0)</f>
        <v>0.40625</v>
      </c>
    </row>
    <row r="13" spans="2:7" ht="15.75" thickBot="1" x14ac:dyDescent="0.3">
      <c r="B13" s="8" t="s">
        <v>1</v>
      </c>
      <c r="C13" s="3" t="s">
        <v>11</v>
      </c>
      <c r="D13" s="5"/>
      <c r="E13" s="4">
        <f>D7+TIME(0,150,0)</f>
        <v>0.41666666666666669</v>
      </c>
      <c r="F13" s="4">
        <f>E13-TIME(0,15,0)</f>
        <v>0.40625</v>
      </c>
      <c r="G13" s="4">
        <f>E13+TIME(0,15,0)</f>
        <v>0.42708333333333337</v>
      </c>
    </row>
    <row r="14" spans="2:7" ht="15.75" thickBot="1" x14ac:dyDescent="0.3">
      <c r="B14" s="8" t="s">
        <v>1</v>
      </c>
      <c r="C14" s="3" t="s">
        <v>12</v>
      </c>
      <c r="D14" s="5"/>
      <c r="E14" s="4">
        <f>D7+TIME(0,180,0)</f>
        <v>0.4375</v>
      </c>
      <c r="F14" s="4">
        <f>E14-TIME(0,15,0)</f>
        <v>0.42708333333333331</v>
      </c>
      <c r="G14" s="4">
        <f>E14+TIME(0,15,0)</f>
        <v>0.44791666666666669</v>
      </c>
    </row>
    <row r="15" spans="2:7" ht="15.75" thickBot="1" x14ac:dyDescent="0.3">
      <c r="B15" s="8" t="s">
        <v>1</v>
      </c>
      <c r="C15" s="3" t="s">
        <v>13</v>
      </c>
      <c r="D15" s="5"/>
      <c r="E15" s="4">
        <f>D7+TIME(0,240,0)</f>
        <v>0.47916666666666663</v>
      </c>
      <c r="F15" s="4">
        <f>E15-TIME(0,15,0)</f>
        <v>0.46874999999999994</v>
      </c>
      <c r="G15" s="4">
        <f>E15+TIME(0,15,0)</f>
        <v>0.48958333333333331</v>
      </c>
    </row>
  </sheetData>
  <mergeCells count="2">
    <mergeCell ref="B4:G4"/>
    <mergeCell ref="C2:F2"/>
  </mergeCells>
  <pageMargins left="0.7" right="0.7" top="0.75" bottom="0.75" header="0.3" footer="0.3"/>
  <pageSetup orientation="portrait" r:id="rId1"/>
  <ignoredErrors>
    <ignoredError sqref="F10:G1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workbookViewId="0">
      <selection activeCell="J17" sqref="J17"/>
    </sheetView>
  </sheetViews>
  <sheetFormatPr defaultRowHeight="15" x14ac:dyDescent="0.25"/>
  <cols>
    <col min="2" max="2" width="12.28515625" customWidth="1"/>
    <col min="3" max="3" width="20.7109375" customWidth="1"/>
    <col min="4" max="4" width="9.5703125" customWidth="1"/>
    <col min="5" max="5" width="9.85546875" customWidth="1"/>
    <col min="6" max="6" width="11.85546875" customWidth="1"/>
  </cols>
  <sheetData>
    <row r="2" spans="2:7" ht="18.75" x14ac:dyDescent="0.3">
      <c r="C2" s="23" t="s">
        <v>0</v>
      </c>
      <c r="D2" s="23"/>
      <c r="E2" s="23"/>
      <c r="F2" s="23"/>
    </row>
    <row r="3" spans="2:7" ht="15.75" thickBot="1" x14ac:dyDescent="0.3"/>
    <row r="4" spans="2:7" ht="19.5" thickBot="1" x14ac:dyDescent="0.35">
      <c r="B4" s="20" t="s">
        <v>19</v>
      </c>
      <c r="C4" s="25"/>
      <c r="D4" s="25"/>
      <c r="E4" s="25"/>
      <c r="F4" s="25"/>
      <c r="G4" s="26"/>
    </row>
    <row r="5" spans="2:7" ht="45.75" thickBot="1" x14ac:dyDescent="0.3">
      <c r="B5" s="1" t="s">
        <v>14</v>
      </c>
      <c r="C5" s="2" t="s">
        <v>15</v>
      </c>
      <c r="D5" s="2" t="s">
        <v>17</v>
      </c>
      <c r="E5" s="2" t="s">
        <v>7</v>
      </c>
      <c r="F5" s="2" t="s">
        <v>4</v>
      </c>
      <c r="G5" s="2" t="s">
        <v>5</v>
      </c>
    </row>
    <row r="6" spans="2:7" ht="15.75" thickBot="1" x14ac:dyDescent="0.3">
      <c r="B6" s="8" t="s">
        <v>1</v>
      </c>
      <c r="C6" s="7" t="s">
        <v>16</v>
      </c>
      <c r="D6" s="14"/>
      <c r="E6" s="5"/>
      <c r="F6" s="5"/>
      <c r="G6" s="5"/>
    </row>
    <row r="7" spans="2:7" ht="30.75" thickBot="1" x14ac:dyDescent="0.3">
      <c r="B7" s="12" t="s">
        <v>20</v>
      </c>
      <c r="C7" s="13"/>
      <c r="D7" s="15">
        <v>0.59375</v>
      </c>
      <c r="E7" s="5"/>
      <c r="F7" s="5"/>
      <c r="G7" s="5"/>
    </row>
    <row r="8" spans="2:7" ht="15.75" thickBot="1" x14ac:dyDescent="0.3">
      <c r="B8" s="8" t="s">
        <v>1</v>
      </c>
      <c r="C8" s="3" t="s">
        <v>8</v>
      </c>
      <c r="D8" s="6"/>
      <c r="E8" s="4">
        <f>D7+TIME(0,30,0)</f>
        <v>0.61458333333333337</v>
      </c>
      <c r="F8" s="4">
        <f t="shared" ref="F8:F14" si="0">E8-TIME(0,15,0)</f>
        <v>0.60416666666666674</v>
      </c>
      <c r="G8" s="4">
        <f t="shared" ref="G8:G14" si="1">E8+TIME(0,15,0)</f>
        <v>0.625</v>
      </c>
    </row>
    <row r="9" spans="2:7" ht="15.75" thickBot="1" x14ac:dyDescent="0.3">
      <c r="B9" s="8" t="s">
        <v>1</v>
      </c>
      <c r="C9" s="3" t="s">
        <v>6</v>
      </c>
      <c r="D9" s="5"/>
      <c r="E9" s="4">
        <f>D7+TIME(0,60,0)</f>
        <v>0.63541666666666663</v>
      </c>
      <c r="F9" s="4">
        <f t="shared" si="0"/>
        <v>0.625</v>
      </c>
      <c r="G9" s="4">
        <f t="shared" si="1"/>
        <v>0.64583333333333326</v>
      </c>
    </row>
    <row r="10" spans="2:7" ht="15.75" thickBot="1" x14ac:dyDescent="0.3">
      <c r="B10" s="8" t="s">
        <v>1</v>
      </c>
      <c r="C10" s="3" t="s">
        <v>9</v>
      </c>
      <c r="D10" s="5"/>
      <c r="E10" s="4">
        <f>D7+TIME(0,90,0)</f>
        <v>0.65625</v>
      </c>
      <c r="F10" s="4">
        <f t="shared" si="0"/>
        <v>0.64583333333333337</v>
      </c>
      <c r="G10" s="4">
        <f t="shared" si="1"/>
        <v>0.66666666666666663</v>
      </c>
    </row>
    <row r="11" spans="2:7" ht="15.75" thickBot="1" x14ac:dyDescent="0.3">
      <c r="B11" s="8" t="s">
        <v>1</v>
      </c>
      <c r="C11" s="3" t="s">
        <v>10</v>
      </c>
      <c r="D11" s="5"/>
      <c r="E11" s="4">
        <f>D7+TIME(0,120,0)</f>
        <v>0.67708333333333337</v>
      </c>
      <c r="F11" s="4">
        <f t="shared" si="0"/>
        <v>0.66666666666666674</v>
      </c>
      <c r="G11" s="4">
        <f t="shared" si="1"/>
        <v>0.6875</v>
      </c>
    </row>
    <row r="12" spans="2:7" ht="15.75" thickBot="1" x14ac:dyDescent="0.3">
      <c r="B12" s="8" t="s">
        <v>1</v>
      </c>
      <c r="C12" s="3" t="s">
        <v>11</v>
      </c>
      <c r="D12" s="5"/>
      <c r="E12" s="4">
        <f>D7+TIME(0,150,0)</f>
        <v>0.69791666666666663</v>
      </c>
      <c r="F12" s="4">
        <f t="shared" si="0"/>
        <v>0.6875</v>
      </c>
      <c r="G12" s="4">
        <f t="shared" si="1"/>
        <v>0.70833333333333326</v>
      </c>
    </row>
    <row r="13" spans="2:7" ht="15.75" thickBot="1" x14ac:dyDescent="0.3">
      <c r="B13" s="8" t="s">
        <v>1</v>
      </c>
      <c r="C13" s="3" t="s">
        <v>12</v>
      </c>
      <c r="D13" s="5"/>
      <c r="E13" s="4">
        <f>D7+TIME(0,180,0)</f>
        <v>0.71875</v>
      </c>
      <c r="F13" s="4">
        <f t="shared" si="0"/>
        <v>0.70833333333333337</v>
      </c>
      <c r="G13" s="4">
        <f t="shared" si="1"/>
        <v>0.72916666666666663</v>
      </c>
    </row>
    <row r="14" spans="2:7" ht="15.75" thickBot="1" x14ac:dyDescent="0.3">
      <c r="B14" s="8" t="s">
        <v>1</v>
      </c>
      <c r="C14" s="3" t="s">
        <v>13</v>
      </c>
      <c r="D14" s="5"/>
      <c r="E14" s="4">
        <f>D7+TIME(0,240,0)</f>
        <v>0.76041666666666663</v>
      </c>
      <c r="F14" s="4">
        <f t="shared" si="0"/>
        <v>0.75</v>
      </c>
      <c r="G14" s="4">
        <f t="shared" si="1"/>
        <v>0.77083333333333326</v>
      </c>
    </row>
    <row r="15" spans="2:7" ht="30.75" thickBot="1" x14ac:dyDescent="0.3">
      <c r="B15" s="9" t="s">
        <v>27</v>
      </c>
      <c r="C15" s="3" t="s">
        <v>25</v>
      </c>
      <c r="D15" s="5"/>
      <c r="E15" s="4">
        <f>D7+TIME(0,240,0)</f>
        <v>0.76041666666666663</v>
      </c>
      <c r="F15" s="4">
        <f>E15-TIME(0,30,0)</f>
        <v>0.73958333333333326</v>
      </c>
      <c r="G15" s="4">
        <f>E15+TIME(0,30,0)</f>
        <v>0.78125</v>
      </c>
    </row>
  </sheetData>
  <mergeCells count="2">
    <mergeCell ref="C2:F2"/>
    <mergeCell ref="B4:G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7"/>
  <sheetViews>
    <sheetView topLeftCell="A16" workbookViewId="0">
      <selection activeCell="H34" sqref="H34"/>
    </sheetView>
  </sheetViews>
  <sheetFormatPr defaultRowHeight="15" x14ac:dyDescent="0.25"/>
  <cols>
    <col min="2" max="2" width="12.85546875" customWidth="1"/>
    <col min="3" max="3" width="23.42578125" customWidth="1"/>
    <col min="4" max="4" width="17.5703125" customWidth="1"/>
    <col min="6" max="6" width="11.140625" customWidth="1"/>
  </cols>
  <sheetData>
    <row r="2" spans="2:6" ht="18.75" x14ac:dyDescent="0.3">
      <c r="C2" s="23" t="s">
        <v>26</v>
      </c>
      <c r="D2" s="24"/>
      <c r="E2" s="24"/>
      <c r="F2" s="24"/>
    </row>
    <row r="3" spans="2:6" ht="19.5" thickBot="1" x14ac:dyDescent="0.35">
      <c r="C3" s="10"/>
      <c r="D3" s="11"/>
      <c r="E3" s="11"/>
      <c r="F3" s="11"/>
    </row>
    <row r="4" spans="2:6" ht="19.5" thickBot="1" x14ac:dyDescent="0.35">
      <c r="B4" s="20" t="s">
        <v>18</v>
      </c>
      <c r="C4" s="21"/>
      <c r="D4" s="21"/>
      <c r="E4" s="21"/>
      <c r="F4" s="22"/>
    </row>
    <row r="5" spans="2:6" ht="45.75" thickBot="1" x14ac:dyDescent="0.3">
      <c r="B5" s="1" t="s">
        <v>14</v>
      </c>
      <c r="C5" s="2" t="s">
        <v>46</v>
      </c>
      <c r="D5" s="2" t="s">
        <v>7</v>
      </c>
      <c r="E5" s="2" t="s">
        <v>4</v>
      </c>
      <c r="F5" s="2" t="s">
        <v>5</v>
      </c>
    </row>
    <row r="6" spans="2:6" ht="15.75" thickBot="1" x14ac:dyDescent="0.3">
      <c r="B6" s="8" t="s">
        <v>1</v>
      </c>
      <c r="C6" s="19" t="s">
        <v>16</v>
      </c>
      <c r="D6" s="5"/>
      <c r="E6" s="5"/>
      <c r="F6" s="5"/>
    </row>
    <row r="7" spans="2:6" ht="30.75" thickBot="1" x14ac:dyDescent="0.3">
      <c r="B7" s="18" t="s">
        <v>20</v>
      </c>
      <c r="C7" s="15">
        <v>0.375</v>
      </c>
      <c r="D7" s="5"/>
      <c r="E7" s="5"/>
      <c r="F7" s="5"/>
    </row>
    <row r="8" spans="2:6" ht="15.75" thickBot="1" x14ac:dyDescent="0.3">
      <c r="B8" s="8" t="s">
        <v>1</v>
      </c>
      <c r="C8" s="3" t="s">
        <v>28</v>
      </c>
      <c r="D8" s="4">
        <f>C7+TIME(0,30,0)</f>
        <v>0.39583333333333331</v>
      </c>
      <c r="E8" s="4">
        <f>D8-TIME(0,15,0)</f>
        <v>0.38541666666666663</v>
      </c>
      <c r="F8" s="4">
        <f>D8+TIME(0,15,0)</f>
        <v>0.40625</v>
      </c>
    </row>
    <row r="9" spans="2:6" ht="15.75" thickBot="1" x14ac:dyDescent="0.3">
      <c r="B9" s="8" t="s">
        <v>1</v>
      </c>
      <c r="C9" s="3" t="s">
        <v>29</v>
      </c>
      <c r="D9" s="4">
        <f>C7+TIME(0,60,0)</f>
        <v>0.41666666666666669</v>
      </c>
      <c r="E9" s="4">
        <f>D9-TIME(0,15,0)</f>
        <v>0.40625</v>
      </c>
      <c r="F9" s="4">
        <f>D9+TIME(0,15,0)</f>
        <v>0.42708333333333337</v>
      </c>
    </row>
    <row r="10" spans="2:6" ht="30.75" thickBot="1" x14ac:dyDescent="0.3">
      <c r="B10" s="9" t="s">
        <v>2</v>
      </c>
      <c r="C10" s="16" t="s">
        <v>30</v>
      </c>
      <c r="D10" s="17">
        <f>C7+TIME(0,65,0)</f>
        <v>0.4201388888888889</v>
      </c>
      <c r="E10" s="17">
        <f>D10-TIME(0,30,0)</f>
        <v>0.39930555555555558</v>
      </c>
      <c r="F10" s="17">
        <f>D10+TIME(0,30,0)</f>
        <v>0.44097222222222221</v>
      </c>
    </row>
    <row r="11" spans="2:6" ht="15.75" thickBot="1" x14ac:dyDescent="0.3">
      <c r="B11" s="9" t="s">
        <v>47</v>
      </c>
      <c r="C11" s="3" t="s">
        <v>31</v>
      </c>
      <c r="D11" s="4">
        <f>C7+TIME(0,70,0)</f>
        <v>0.4236111111111111</v>
      </c>
      <c r="E11" s="4">
        <f>D11-TIME(0,30,0)</f>
        <v>0.40277777777777779</v>
      </c>
      <c r="F11" s="4">
        <f>D11+TIME(0,30,0)</f>
        <v>0.44444444444444442</v>
      </c>
    </row>
    <row r="12" spans="2:6" ht="30.75" thickBot="1" x14ac:dyDescent="0.3">
      <c r="B12" s="9" t="s">
        <v>3</v>
      </c>
      <c r="C12" s="16" t="s">
        <v>32</v>
      </c>
      <c r="D12" s="17">
        <f>C7+TIME(0,75,0)</f>
        <v>0.42708333333333331</v>
      </c>
      <c r="E12" s="17">
        <f>D12-TIME(0,30,0)</f>
        <v>0.40625</v>
      </c>
      <c r="F12" s="17">
        <f>D12+TIME(0,30,0)</f>
        <v>0.44791666666666663</v>
      </c>
    </row>
    <row r="13" spans="2:6" ht="30.75" thickBot="1" x14ac:dyDescent="0.3">
      <c r="B13" s="9" t="s">
        <v>23</v>
      </c>
      <c r="C13" s="3" t="s">
        <v>33</v>
      </c>
      <c r="D13" s="4">
        <f>C7+TIME(0,80,0)</f>
        <v>0.43055555555555558</v>
      </c>
      <c r="E13" s="4">
        <f>D13-TIME(0,30,0)</f>
        <v>0.40972222222222227</v>
      </c>
      <c r="F13" s="4">
        <f>D13+TIME(0,30,0)</f>
        <v>0.4513888888888889</v>
      </c>
    </row>
    <row r="14" spans="2:6" ht="30.75" thickBot="1" x14ac:dyDescent="0.3">
      <c r="B14" s="9" t="s">
        <v>24</v>
      </c>
      <c r="C14" s="3" t="s">
        <v>34</v>
      </c>
      <c r="D14" s="4">
        <f>C7+TIME(0,85,0)</f>
        <v>0.43402777777777779</v>
      </c>
      <c r="E14" s="4">
        <f>D14-TIME(0,30,0)</f>
        <v>0.41319444444444448</v>
      </c>
      <c r="F14" s="4">
        <f>D14+TIME(0,30,0)</f>
        <v>0.4548611111111111</v>
      </c>
    </row>
    <row r="15" spans="2:6" ht="15.75" thickBot="1" x14ac:dyDescent="0.3">
      <c r="B15" s="8" t="s">
        <v>1</v>
      </c>
      <c r="C15" s="3" t="s">
        <v>35</v>
      </c>
      <c r="D15" s="4">
        <f>C7+TIME(0,90,0)</f>
        <v>0.4375</v>
      </c>
      <c r="E15" s="4">
        <f>D15-TIME(0,15,0)</f>
        <v>0.42708333333333331</v>
      </c>
      <c r="F15" s="4">
        <f>D15+TIME(0,15,0)</f>
        <v>0.44791666666666669</v>
      </c>
    </row>
    <row r="16" spans="2:6" ht="15.75" thickBot="1" x14ac:dyDescent="0.3">
      <c r="B16" s="8" t="s">
        <v>1</v>
      </c>
      <c r="C16" s="3" t="s">
        <v>36</v>
      </c>
      <c r="D16" s="4">
        <f>C7+TIME(0,120,0)</f>
        <v>0.45833333333333331</v>
      </c>
      <c r="E16" s="4">
        <f>D16-TIME(0,15,0)</f>
        <v>0.44791666666666663</v>
      </c>
      <c r="F16" s="4">
        <f>D16+TIME(0,15,0)</f>
        <v>0.46875</v>
      </c>
    </row>
    <row r="17" spans="2:6" ht="15.75" thickBot="1" x14ac:dyDescent="0.3">
      <c r="B17" s="8" t="s">
        <v>1</v>
      </c>
      <c r="C17" s="3" t="s">
        <v>37</v>
      </c>
      <c r="D17" s="4">
        <f>C7+TIME(0,150,0)</f>
        <v>0.47916666666666669</v>
      </c>
      <c r="E17" s="4">
        <f>D17-TIME(0,15,0)</f>
        <v>0.46875</v>
      </c>
      <c r="F17" s="4">
        <f>D17+TIME(0,15,0)</f>
        <v>0.48958333333333337</v>
      </c>
    </row>
    <row r="18" spans="2:6" ht="15.75" thickBot="1" x14ac:dyDescent="0.3">
      <c r="B18" s="8" t="s">
        <v>1</v>
      </c>
      <c r="C18" s="3" t="s">
        <v>38</v>
      </c>
      <c r="D18" s="4">
        <f>C7+TIME(0,180,0)</f>
        <v>0.5</v>
      </c>
      <c r="E18" s="4">
        <f>D18-TIME(0,15,0)</f>
        <v>0.48958333333333331</v>
      </c>
      <c r="F18" s="4">
        <f>D18+TIME(0,15,0)</f>
        <v>0.51041666666666663</v>
      </c>
    </row>
    <row r="19" spans="2:6" ht="15.75" thickBot="1" x14ac:dyDescent="0.3">
      <c r="B19" s="8" t="s">
        <v>1</v>
      </c>
      <c r="C19" s="3" t="s">
        <v>39</v>
      </c>
      <c r="D19" s="4">
        <f>C7+TIME(0,240,0)</f>
        <v>0.54166666666666663</v>
      </c>
      <c r="E19" s="4">
        <f>D19-TIME(0,15,0)</f>
        <v>0.53125</v>
      </c>
      <c r="F19" s="4">
        <f>Example!G200+TIME(0,15,0)</f>
        <v>1.0416666666666666E-2</v>
      </c>
    </row>
    <row r="21" spans="2:6" ht="15.75" thickBot="1" x14ac:dyDescent="0.3"/>
    <row r="22" spans="2:6" ht="19.5" thickBot="1" x14ac:dyDescent="0.35">
      <c r="B22" s="20" t="s">
        <v>19</v>
      </c>
      <c r="C22" s="25"/>
      <c r="D22" s="25"/>
      <c r="E22" s="25"/>
      <c r="F22" s="26"/>
    </row>
    <row r="23" spans="2:6" ht="45.75" thickBot="1" x14ac:dyDescent="0.3">
      <c r="B23" s="1" t="s">
        <v>14</v>
      </c>
      <c r="C23" s="2" t="s">
        <v>17</v>
      </c>
      <c r="D23" s="2" t="s">
        <v>7</v>
      </c>
      <c r="E23" s="2" t="s">
        <v>4</v>
      </c>
      <c r="F23" s="2" t="s">
        <v>5</v>
      </c>
    </row>
    <row r="24" spans="2:6" ht="15.75" thickBot="1" x14ac:dyDescent="0.3">
      <c r="B24" s="8" t="s">
        <v>1</v>
      </c>
      <c r="C24" s="19" t="s">
        <v>16</v>
      </c>
      <c r="D24" s="5"/>
      <c r="E24" s="5"/>
      <c r="F24" s="5"/>
    </row>
    <row r="25" spans="2:6" ht="30.75" thickBot="1" x14ac:dyDescent="0.3">
      <c r="B25" s="18" t="s">
        <v>20</v>
      </c>
      <c r="C25" s="15">
        <v>0.375</v>
      </c>
      <c r="D25" s="5"/>
      <c r="E25" s="5"/>
      <c r="F25" s="5"/>
    </row>
    <row r="26" spans="2:6" ht="15.75" thickBot="1" x14ac:dyDescent="0.3">
      <c r="B26" s="8" t="s">
        <v>1</v>
      </c>
      <c r="C26" s="3" t="s">
        <v>40</v>
      </c>
      <c r="D26" s="4">
        <f>C25+TIME(0,30,0)</f>
        <v>0.39583333333333331</v>
      </c>
      <c r="E26" s="4">
        <f t="shared" ref="E26:E32" si="0">D26-TIME(0,15,0)</f>
        <v>0.38541666666666663</v>
      </c>
      <c r="F26" s="4">
        <f t="shared" ref="F26:F32" si="1">D26+TIME(0,15,0)</f>
        <v>0.40625</v>
      </c>
    </row>
    <row r="27" spans="2:6" ht="15.75" thickBot="1" x14ac:dyDescent="0.3">
      <c r="B27" s="8" t="s">
        <v>1</v>
      </c>
      <c r="C27" s="3" t="s">
        <v>29</v>
      </c>
      <c r="D27" s="4">
        <f>C25+TIME(0,60,0)</f>
        <v>0.41666666666666669</v>
      </c>
      <c r="E27" s="4">
        <f t="shared" si="0"/>
        <v>0.40625</v>
      </c>
      <c r="F27" s="4">
        <f t="shared" si="1"/>
        <v>0.42708333333333337</v>
      </c>
    </row>
    <row r="28" spans="2:6" ht="15.75" thickBot="1" x14ac:dyDescent="0.3">
      <c r="B28" s="8" t="s">
        <v>1</v>
      </c>
      <c r="C28" s="3" t="s">
        <v>35</v>
      </c>
      <c r="D28" s="4">
        <f>C25+TIME(0,90,0)</f>
        <v>0.4375</v>
      </c>
      <c r="E28" s="4">
        <f t="shared" si="0"/>
        <v>0.42708333333333331</v>
      </c>
      <c r="F28" s="4">
        <f t="shared" si="1"/>
        <v>0.44791666666666669</v>
      </c>
    </row>
    <row r="29" spans="2:6" ht="15.75" thickBot="1" x14ac:dyDescent="0.3">
      <c r="B29" s="8" t="s">
        <v>1</v>
      </c>
      <c r="C29" s="3" t="s">
        <v>41</v>
      </c>
      <c r="D29" s="4">
        <f>C25+TIME(0,120,0)</f>
        <v>0.45833333333333331</v>
      </c>
      <c r="E29" s="4">
        <f t="shared" si="0"/>
        <v>0.44791666666666663</v>
      </c>
      <c r="F29" s="4">
        <f t="shared" si="1"/>
        <v>0.46875</v>
      </c>
    </row>
    <row r="30" spans="2:6" ht="15.75" thickBot="1" x14ac:dyDescent="0.3">
      <c r="B30" s="8" t="s">
        <v>1</v>
      </c>
      <c r="C30" s="3" t="s">
        <v>37</v>
      </c>
      <c r="D30" s="4">
        <f>C25+TIME(0,150,0)</f>
        <v>0.47916666666666669</v>
      </c>
      <c r="E30" s="4">
        <f t="shared" si="0"/>
        <v>0.46875</v>
      </c>
      <c r="F30" s="4">
        <f t="shared" si="1"/>
        <v>0.48958333333333337</v>
      </c>
    </row>
    <row r="31" spans="2:6" ht="15.75" thickBot="1" x14ac:dyDescent="0.3">
      <c r="B31" s="8" t="s">
        <v>1</v>
      </c>
      <c r="C31" s="3" t="s">
        <v>38</v>
      </c>
      <c r="D31" s="4">
        <f>C25+TIME(0,180,0)</f>
        <v>0.5</v>
      </c>
      <c r="E31" s="4">
        <f t="shared" si="0"/>
        <v>0.48958333333333331</v>
      </c>
      <c r="F31" s="4">
        <f t="shared" si="1"/>
        <v>0.51041666666666663</v>
      </c>
    </row>
    <row r="32" spans="2:6" ht="15.75" thickBot="1" x14ac:dyDescent="0.3">
      <c r="B32" s="8" t="s">
        <v>1</v>
      </c>
      <c r="C32" s="3" t="s">
        <v>39</v>
      </c>
      <c r="D32" s="4">
        <f>C25+TIME(0,240,0)</f>
        <v>0.54166666666666663</v>
      </c>
      <c r="E32" s="4">
        <f t="shared" si="0"/>
        <v>0.53125</v>
      </c>
      <c r="F32" s="4">
        <f t="shared" si="1"/>
        <v>0.55208333333333326</v>
      </c>
    </row>
    <row r="33" spans="2:10" ht="30.75" thickBot="1" x14ac:dyDescent="0.3">
      <c r="B33" s="9" t="s">
        <v>2</v>
      </c>
      <c r="C33" s="3" t="s">
        <v>39</v>
      </c>
      <c r="D33" s="4">
        <f>C25+TIME(0,240,0)</f>
        <v>0.54166666666666663</v>
      </c>
      <c r="E33" s="4">
        <f>D33-TIME(0,30,0)</f>
        <v>0.52083333333333326</v>
      </c>
      <c r="F33" s="4">
        <f>D33+TIME(0,30,0)</f>
        <v>0.5625</v>
      </c>
    </row>
    <row r="34" spans="2:10" ht="15.75" thickBot="1" x14ac:dyDescent="0.3">
      <c r="B34" s="9" t="s">
        <v>47</v>
      </c>
      <c r="C34" s="3" t="s">
        <v>42</v>
      </c>
      <c r="D34" s="4">
        <f>C25+TIME(0,250,0)</f>
        <v>0.54861111111111116</v>
      </c>
      <c r="E34" s="4">
        <f>D34-TIME(0,30,0)</f>
        <v>0.52777777777777779</v>
      </c>
      <c r="F34" s="4">
        <f>D34+TIME(0,30,0)</f>
        <v>0.56944444444444453</v>
      </c>
    </row>
    <row r="35" spans="2:10" ht="30.75" thickBot="1" x14ac:dyDescent="0.3">
      <c r="B35" s="9" t="s">
        <v>3</v>
      </c>
      <c r="C35" s="3" t="s">
        <v>43</v>
      </c>
      <c r="D35" s="4">
        <f>C25+TIME(0,255,0)</f>
        <v>0.55208333333333337</v>
      </c>
      <c r="E35" s="4">
        <f>D35-TIME(0,30,0)</f>
        <v>0.53125</v>
      </c>
      <c r="F35" s="4">
        <f>D35+TIME(0,30,0)</f>
        <v>0.57291666666666674</v>
      </c>
    </row>
    <row r="36" spans="2:10" ht="30.75" thickBot="1" x14ac:dyDescent="0.3">
      <c r="B36" s="9" t="s">
        <v>23</v>
      </c>
      <c r="C36" s="3" t="s">
        <v>44</v>
      </c>
      <c r="D36" s="4">
        <f>C25+TIME(0,260,0)</f>
        <v>0.55555555555555558</v>
      </c>
      <c r="E36" s="4">
        <f>D36-TIME(0,30,0)</f>
        <v>0.53472222222222221</v>
      </c>
      <c r="F36" s="4">
        <f>D36+TIME(0,30,0)</f>
        <v>0.57638888888888895</v>
      </c>
    </row>
    <row r="37" spans="2:10" ht="30.75" thickBot="1" x14ac:dyDescent="0.35">
      <c r="B37" s="9" t="s">
        <v>24</v>
      </c>
      <c r="C37" s="3" t="s">
        <v>45</v>
      </c>
      <c r="D37" s="4">
        <f>C25+TIME(0,265,0)</f>
        <v>0.55902777777777779</v>
      </c>
      <c r="E37" s="4">
        <f>D37-TIME(0,30,0)</f>
        <v>0.53819444444444442</v>
      </c>
      <c r="F37" s="4">
        <f>D37+TIME(0,30,0)</f>
        <v>0.57986111111111116</v>
      </c>
      <c r="G37" s="23"/>
      <c r="H37" s="24"/>
      <c r="I37" s="24"/>
      <c r="J37" s="24"/>
    </row>
  </sheetData>
  <mergeCells count="4">
    <mergeCell ref="C2:F2"/>
    <mergeCell ref="B4:F4"/>
    <mergeCell ref="B22:F22"/>
    <mergeCell ref="G37:J3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udyDocType xmlns="71C00868-7DF5-4419-BE54-7EB3B7C950CA" xsi:nil="true"/>
    <Status xmlns="71C00868-7DF5-4419-BE54-7EB3B7C950CA">Draft</Status>
    <ForReview xmlns="71C00868-7DF5-4419-BE54-7EB3B7C950CA">true</ForReview>
    <StudyDoc xmlns="71C00868-7DF5-4419-BE54-7EB3B7C950CA" xsi:nil="true"/>
    <ProtocolVersion xmlns="71C00868-7DF5-4419-BE54-7EB3B7C950CA">1</ProtocolVers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9618CC5B255E468B0AC6817FD7D800" ma:contentTypeVersion="" ma:contentTypeDescription="Create a new document." ma:contentTypeScope="" ma:versionID="928813a191c6b70604f50938f95e35a5">
  <xsd:schema xmlns:xsd="http://www.w3.org/2001/XMLSchema" xmlns:xs="http://www.w3.org/2001/XMLSchema" xmlns:p="http://schemas.microsoft.com/office/2006/metadata/properties" xmlns:ns2="71C00868-7DF5-4419-BE54-7EB3B7C950CA" xmlns:ns3="0cdb9d7b-3bdb-4b1c-be50-7737cb6ee7a2" xmlns:ns4="02a1934f-4489-4902-822e-a2276c3ebccc" xmlns:ns5="71c00868-7df5-4419-be54-7eb3b7c950ca" targetNamespace="http://schemas.microsoft.com/office/2006/metadata/properties" ma:root="true" ma:fieldsID="844faa22885dd9a7cdaf0276a124a240" ns2:_="" ns3:_="" ns4:_="" ns5:_="">
    <xsd:import namespace="71C00868-7DF5-4419-BE54-7EB3B7C950CA"/>
    <xsd:import namespace="0cdb9d7b-3bdb-4b1c-be50-7737cb6ee7a2"/>
    <xsd:import namespace="02a1934f-4489-4902-822e-a2276c3ebccc"/>
    <xsd:import namespace="71c00868-7df5-4419-be54-7eb3b7c950ca"/>
    <xsd:element name="properties">
      <xsd:complexType>
        <xsd:sequence>
          <xsd:element name="documentManagement">
            <xsd:complexType>
              <xsd:all>
                <xsd:element ref="ns2:StudyDoc" minOccurs="0"/>
                <xsd:element ref="ns2:StudyDocType" minOccurs="0"/>
                <xsd:element ref="ns2:ProtocolVersion" minOccurs="0"/>
                <xsd:element ref="ns2:Status" minOccurs="0"/>
                <xsd:element ref="ns3:SharedWithUsers" minOccurs="0"/>
                <xsd:element ref="ns2:ForReview" minOccurs="0"/>
                <xsd:element ref="ns4:SharingHintHash" minOccurs="0"/>
                <xsd:element ref="ns3:SharedWithDetails" minOccurs="0"/>
                <xsd:element ref="ns5:MediaServiceMetadata" minOccurs="0"/>
                <xsd:element ref="ns5: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C00868-7DF5-4419-BE54-7EB3B7C950CA" elementFormDefault="qualified">
    <xsd:import namespace="http://schemas.microsoft.com/office/2006/documentManagement/types"/>
    <xsd:import namespace="http://schemas.microsoft.com/office/infopath/2007/PartnerControls"/>
    <xsd:element name="StudyDoc" ma:index="8" nillable="true" ma:displayName="StudyDoc" ma:format="Dropdown" ma:internalName="StudyDoc">
      <xsd:simpleType>
        <xsd:restriction base="dms:Choice">
          <xsd:enumeration value="Accrual"/>
          <xsd:enumeration value="SCHARP/CRFs"/>
          <xsd:enumeration value="Closeout"/>
          <xsd:enumeration value="BRWG/Behavioral"/>
          <xsd:enumeration value="Protocol"/>
          <xsd:enumeration value="SSP"/>
          <xsd:enumeration value="General Implementation/Forms"/>
          <xsd:enumeration value="Product-Related"/>
        </xsd:restriction>
      </xsd:simpleType>
    </xsd:element>
    <xsd:element name="StudyDocType" ma:index="9" nillable="true" ma:displayName="StudyDocType" ma:format="Dropdown" ma:internalName="StudyDocType">
      <xsd:simpleType>
        <xsd:restriction base="dms:Choice">
          <xsd:enumeration value="Report"/>
          <xsd:enumeration value="LoA"/>
          <xsd:enumeration value="Protocol"/>
          <xsd:enumeration value="Informed Consent"/>
          <xsd:enumeration value="SSP Section"/>
          <xsd:enumeration value="Data Collection"/>
          <xsd:enumeration value="CM/LOA"/>
          <xsd:enumeration value="Op Guidance"/>
          <xsd:enumeration value="Ops Planning"/>
          <xsd:enumeration value="Checklist"/>
          <xsd:enumeration value="Counseling Tool"/>
          <xsd:enumeration value="SOP Template"/>
          <xsd:enumeration value="Calendar/Calculators"/>
          <xsd:enumeration value="Essential Doc"/>
          <xsd:enumeration value="Memo/Notes"/>
          <xsd:enumeration value="Other Tool/Template"/>
          <xsd:enumeration value="IB/Pics/Other"/>
          <xsd:enumeration value="Eligibility Assessment"/>
          <xsd:enumeration value="Clinical-Related"/>
        </xsd:restriction>
      </xsd:simpleType>
    </xsd:element>
    <xsd:element name="ProtocolVersion" ma:index="10" nillable="true" ma:displayName="ProtocolVersion" ma:decimals="1" ma:default="1" ma:description="Study protocol documents are associated with (defaults to 1.0)" ma:internalName="ProtocolVersion">
      <xsd:simpleType>
        <xsd:restriction base="dms:Number"/>
      </xsd:simpleType>
    </xsd:element>
    <xsd:element name="Status" ma:index="11" nillable="true" ma:displayName="Status" ma:default="Draft" ma:format="Dropdown" ma:internalName="Status">
      <xsd:simpleType>
        <xsd:restriction base="dms:Choice">
          <xsd:enumeration value="Draft"/>
          <xsd:enumeration value="Archive"/>
          <xsd:enumeration value="Final"/>
        </xsd:restriction>
      </xsd:simpleType>
    </xsd:element>
    <xsd:element name="ForReview" ma:index="13" nillable="true" ma:displayName="ForReview" ma:default="1" ma:description="tick &quot;yes&quot; to indicate ready for team review" ma:internalName="Fo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cdb9d7b-3bdb-4b1c-be50-7737cb6ee7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a1934f-4489-4902-822e-a2276c3ebccc" elementFormDefault="qualified">
    <xsd:import namespace="http://schemas.microsoft.com/office/2006/documentManagement/types"/>
    <xsd:import namespace="http://schemas.microsoft.com/office/infopath/2007/PartnerControls"/>
    <xsd:element name="SharingHintHash" ma:index="14"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c00868-7df5-4419-be54-7eb3b7c950ca"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0BF527-6584-4859-A78D-2404C6115A1A}">
  <ds:schemaRefs>
    <ds:schemaRef ds:uri="02a1934f-4489-4902-822e-a2276c3ebccc"/>
    <ds:schemaRef ds:uri="http://schemas.microsoft.com/office/2006/documentManagement/types"/>
    <ds:schemaRef ds:uri="http://schemas.microsoft.com/office/2006/metadata/properties"/>
    <ds:schemaRef ds:uri="http://purl.org/dc/elements/1.1/"/>
    <ds:schemaRef ds:uri="71c00868-7df5-4419-be54-7eb3b7c950ca"/>
    <ds:schemaRef ds:uri="71C00868-7DF5-4419-BE54-7EB3B7C950CA"/>
    <ds:schemaRef ds:uri="http://schemas.microsoft.com/office/infopath/2007/PartnerControls"/>
    <ds:schemaRef ds:uri="http://purl.org/dc/terms/"/>
    <ds:schemaRef ds:uri="http://schemas.openxmlformats.org/package/2006/metadata/core-properties"/>
    <ds:schemaRef ds:uri="0cdb9d7b-3bdb-4b1c-be50-7737cb6ee7a2"/>
    <ds:schemaRef ds:uri="http://www.w3.org/XML/1998/namespace"/>
    <ds:schemaRef ds:uri="http://purl.org/dc/dcmitype/"/>
  </ds:schemaRefs>
</ds:datastoreItem>
</file>

<file path=customXml/itemProps2.xml><?xml version="1.0" encoding="utf-8"?>
<ds:datastoreItem xmlns:ds="http://schemas.openxmlformats.org/officeDocument/2006/customXml" ds:itemID="{0F5C2C10-8DA1-4473-BD76-5CFE2FA9C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C00868-7DF5-4419-BE54-7EB3B7C950CA"/>
    <ds:schemaRef ds:uri="0cdb9d7b-3bdb-4b1c-be50-7737cb6ee7a2"/>
    <ds:schemaRef ds:uri="02a1934f-4489-4902-822e-a2276c3ebccc"/>
    <ds:schemaRef ds:uri="71c00868-7df5-4419-be54-7eb3b7c950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9CF4A6-70AA-445D-9E31-256E3BA842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Sample Tool - 1 Hour</vt:lpstr>
      <vt:lpstr>Sample Tool - 4-Hour</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Macagna</dc:creator>
  <cp:lastModifiedBy>Nicole Macagna</cp:lastModifiedBy>
  <dcterms:created xsi:type="dcterms:W3CDTF">2018-04-09T14:14:42Z</dcterms:created>
  <dcterms:modified xsi:type="dcterms:W3CDTF">2018-04-16T19:09:01Z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0x0101001A9618CC5B255E468B0AC6817FD7D800</vt:lpwstr>
  </property>
</Properties>
</file>