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N:\mtn\Protocols\MTN038\Working Files\Visit Windows\Calculator\"/>
    </mc:Choice>
  </mc:AlternateContent>
  <xr:revisionPtr revIDLastSave="0" documentId="10_ncr:100000_{2235CD15-3EA1-41C2-916A-B63D99BA3ADD}" xr6:coauthVersionLast="31" xr6:coauthVersionMax="31" xr10:uidLastSave="{00000000-0000-0000-0000-000000000000}"/>
  <bookViews>
    <workbookView xWindow="-180" yWindow="-120" windowWidth="11460" windowHeight="7710" xr2:uid="{00000000-000D-0000-FFFF-FFFF00000000}"/>
  </bookViews>
  <sheets>
    <sheet name="Visit Calendar Tool" sheetId="5" r:id="rId1"/>
    <sheet name="Last_Day_to_Enroll" sheetId="8" r:id="rId2"/>
  </sheets>
  <definedNames>
    <definedName name="_xlnm.Print_Area" localSheetId="1">Last_Day_to_Enroll!$A$1:$E$11</definedName>
    <definedName name="_xlnm.Print_Area" localSheetId="0">'Visit Calendar Tool'!$A$1:$N$23</definedName>
  </definedNames>
  <calcPr calcId="179017"/>
</workbook>
</file>

<file path=xl/calcChain.xml><?xml version="1.0" encoding="utf-8"?>
<calcChain xmlns="http://schemas.openxmlformats.org/spreadsheetml/2006/main">
  <c r="D14" i="5" l="1"/>
  <c r="H14" i="5"/>
  <c r="F13" i="5"/>
  <c r="F14" i="5"/>
  <c r="D13" i="5"/>
  <c r="F12" i="5"/>
  <c r="D12" i="5"/>
  <c r="F11" i="5"/>
  <c r="D11" i="5"/>
  <c r="F10" i="5"/>
  <c r="D10" i="5"/>
  <c r="F9" i="5"/>
  <c r="H9" i="5"/>
  <c r="G9" i="5" s="1"/>
  <c r="G14" i="5"/>
  <c r="F15" i="5"/>
  <c r="D15" i="5"/>
  <c r="H13" i="5"/>
  <c r="G13" i="5" s="1"/>
  <c r="H12" i="5"/>
  <c r="G12" i="5" s="1"/>
  <c r="H11" i="5"/>
  <c r="G11" i="5" s="1"/>
  <c r="H10" i="5"/>
  <c r="G10" i="5" s="1"/>
  <c r="C10" i="8" l="1"/>
  <c r="D9" i="5" l="1"/>
  <c r="H8" i="5" l="1"/>
  <c r="G8" i="5" s="1"/>
</calcChain>
</file>

<file path=xl/sharedStrings.xml><?xml version="1.0" encoding="utf-8"?>
<sst xmlns="http://schemas.openxmlformats.org/spreadsheetml/2006/main" count="34" uniqueCount="31">
  <si>
    <t>MTN-007 Visit Calendar Tool</t>
  </si>
  <si>
    <t>PTID:</t>
  </si>
  <si>
    <t>Staff Initials:</t>
  </si>
  <si>
    <t>Enrollment Date:</t>
  </si>
  <si>
    <t>Visit</t>
  </si>
  <si>
    <t>Visit Code</t>
  </si>
  <si>
    <t>Visit Window Opens</t>
  </si>
  <si>
    <t>Target Day</t>
  </si>
  <si>
    <t>Screening Visit Date:</t>
  </si>
  <si>
    <t>site to enter date</t>
  </si>
  <si>
    <t>999-9999-9-0</t>
  </si>
  <si>
    <t>Actual Visit Date</t>
  </si>
  <si>
    <t>Visit Window Open</t>
  </si>
  <si>
    <t>Visit Window Close</t>
  </si>
  <si>
    <t>Target Visit Date</t>
  </si>
  <si>
    <t>Date Screening/Enrollment Informed Consent form was marked or signed</t>
  </si>
  <si>
    <t>mm/dd/yyyy</t>
  </si>
  <si>
    <t>Day 1</t>
  </si>
  <si>
    <t>Day 7</t>
  </si>
  <si>
    <t>Estimated Date of LAST day of menstrual bleeding:</t>
  </si>
  <si>
    <t>Same as target day</t>
  </si>
  <si>
    <t>Day 14</t>
  </si>
  <si>
    <t>Day 28</t>
  </si>
  <si>
    <t>Day 56</t>
  </si>
  <si>
    <t>Day 91 (PUEV)</t>
  </si>
  <si>
    <t>24 - 72 hours after PUEV (Final Contact)</t>
  </si>
  <si>
    <t>MTN-036/IPM 047 Calculation of Last Possible Day to Enroll</t>
  </si>
  <si>
    <t>Last day to enroll based on 
45-day screening window:</t>
  </si>
  <si>
    <t>Day 42</t>
  </si>
  <si>
    <t>Anywhere in window</t>
  </si>
  <si>
    <t>MTN-038 Participant Visit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</si>
</sst>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d\-mmm\-yy;@"/>
    <numFmt numFmtId="165" formatCode="0.0"/>
    <numFmt numFmtId="166" formatCode="[$-F800]dddd\,\ mmmm\ dd\,\ yyyy"/>
  </numFmts>
  <fonts count="17" x14ac:knownFonts="1">
    <font>
      <sz val="10"/>
      <name val="Arial"/>
    </font>
    <font>
      <b/>
      <sz val="1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14"/>
      <name val="Arial Black"/>
      <family val="2"/>
    </font>
    <font>
      <i/>
      <sz val="12"/>
      <name val="Arial"/>
      <family val="2"/>
    </font>
    <font>
      <b/>
      <sz val="14"/>
      <name val="Tahoma"/>
      <family val="2"/>
    </font>
    <font>
      <b/>
      <sz val="16"/>
      <color theme="8"/>
      <name val="Arial"/>
      <family val="2"/>
    </font>
    <font>
      <sz val="10"/>
      <color theme="8"/>
      <name val="Arial"/>
      <family val="2"/>
    </font>
    <font>
      <sz val="14"/>
      <color theme="8"/>
      <name val="Arial"/>
      <family val="2"/>
    </font>
    <font>
      <i/>
      <sz val="10"/>
      <color theme="8"/>
      <name val="Arial"/>
      <family val="2"/>
    </font>
    <font>
      <b/>
      <sz val="14"/>
      <color theme="8"/>
      <name val="Bradley Hand ITC"/>
      <family val="4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EFAB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ashDot">
        <color indexed="64"/>
      </left>
      <right style="dashDot">
        <color indexed="64"/>
      </right>
      <top style="dashDot">
        <color indexed="64"/>
      </top>
      <bottom style="dashDot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/>
    <xf numFmtId="0" fontId="4" fillId="0" borderId="0" xfId="0" applyFont="1" applyProtection="1"/>
    <xf numFmtId="0" fontId="1" fillId="0" borderId="0" xfId="0" applyFont="1" applyProtection="1"/>
    <xf numFmtId="0" fontId="0" fillId="0" borderId="0" xfId="0" applyProtection="1"/>
    <xf numFmtId="0" fontId="3" fillId="0" borderId="0" xfId="0" applyFont="1" applyFill="1" applyAlignment="1" applyProtection="1">
      <alignment horizontal="right" vertical="center"/>
    </xf>
    <xf numFmtId="0" fontId="5" fillId="0" borderId="7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6" fillId="0" borderId="0" xfId="0" applyFont="1" applyProtection="1"/>
    <xf numFmtId="0" fontId="1" fillId="0" borderId="0" xfId="0" applyFont="1" applyAlignment="1" applyProtection="1"/>
    <xf numFmtId="0" fontId="3" fillId="0" borderId="0" xfId="0" applyFont="1" applyAlignment="1" applyProtection="1"/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top"/>
    </xf>
    <xf numFmtId="0" fontId="7" fillId="0" borderId="3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wrapText="1"/>
    </xf>
    <xf numFmtId="165" fontId="7" fillId="0" borderId="10" xfId="0" applyNumberFormat="1" applyFont="1" applyBorder="1" applyAlignment="1" applyProtection="1">
      <alignment horizontal="center" vertical="center" wrapText="1"/>
    </xf>
    <xf numFmtId="15" fontId="7" fillId="0" borderId="2" xfId="0" applyNumberFormat="1" applyFont="1" applyFill="1" applyBorder="1" applyAlignment="1" applyProtection="1">
      <alignment horizontal="center" vertical="center" wrapText="1"/>
    </xf>
    <xf numFmtId="15" fontId="7" fillId="0" borderId="2" xfId="0" applyNumberFormat="1" applyFont="1" applyFill="1" applyBorder="1" applyAlignment="1" applyProtection="1">
      <alignment vertical="center" wrapText="1"/>
    </xf>
    <xf numFmtId="15" fontId="9" fillId="0" borderId="3" xfId="0" applyNumberFormat="1" applyFont="1" applyBorder="1" applyAlignment="1" applyProtection="1">
      <alignment horizontal="center" vertical="center" wrapText="1"/>
    </xf>
    <xf numFmtId="164" fontId="7" fillId="0" borderId="3" xfId="0" applyNumberFormat="1" applyFont="1" applyFill="1" applyBorder="1" applyAlignment="1" applyProtection="1">
      <alignment horizontal="center" vertical="center" wrapText="1"/>
    </xf>
    <xf numFmtId="165" fontId="7" fillId="0" borderId="3" xfId="0" applyNumberFormat="1" applyFont="1" applyBorder="1" applyAlignment="1" applyProtection="1">
      <alignment horizontal="center" vertical="center" wrapText="1"/>
    </xf>
    <xf numFmtId="164" fontId="9" fillId="3" borderId="3" xfId="0" applyNumberFormat="1" applyFont="1" applyFill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5" fontId="7" fillId="0" borderId="2" xfId="0" applyNumberFormat="1" applyFont="1" applyBorder="1" applyAlignment="1" applyProtection="1">
      <alignment horizontal="center" vertical="center" wrapText="1"/>
    </xf>
    <xf numFmtId="164" fontId="9" fillId="3" borderId="2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wrapText="1"/>
    </xf>
    <xf numFmtId="0" fontId="10" fillId="0" borderId="0" xfId="0" applyFont="1" applyAlignment="1" applyProtection="1">
      <alignment horizontal="center"/>
    </xf>
    <xf numFmtId="166" fontId="11" fillId="2" borderId="8" xfId="0" applyNumberFormat="1" applyFont="1" applyFill="1" applyBorder="1" applyAlignment="1" applyProtection="1">
      <alignment horizontal="center" vertical="center"/>
      <protection locked="0"/>
    </xf>
    <xf numFmtId="166" fontId="0" fillId="0" borderId="0" xfId="0" applyNumberFormat="1"/>
    <xf numFmtId="14" fontId="0" fillId="0" borderId="0" xfId="0" applyNumberFormat="1"/>
    <xf numFmtId="14" fontId="8" fillId="4" borderId="4" xfId="0" applyNumberFormat="1" applyFont="1" applyFill="1" applyBorder="1" applyAlignment="1" applyProtection="1">
      <alignment horizontal="center" vertical="center"/>
      <protection locked="0"/>
    </xf>
    <xf numFmtId="0" fontId="7" fillId="4" borderId="2" xfId="0" applyFont="1" applyFill="1" applyBorder="1" applyProtection="1">
      <protection locked="0"/>
    </xf>
    <xf numFmtId="0" fontId="5" fillId="0" borderId="0" xfId="0" applyFont="1" applyAlignment="1" applyProtection="1">
      <alignment vertical="center"/>
    </xf>
    <xf numFmtId="0" fontId="13" fillId="0" borderId="0" xfId="0" applyFont="1" applyProtection="1"/>
    <xf numFmtId="15" fontId="16" fillId="5" borderId="3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3" xfId="0" applyNumberFormat="1" applyFont="1" applyFill="1" applyBorder="1" applyAlignment="1" applyProtection="1">
      <alignment horizontal="center" vertical="center" wrapText="1"/>
    </xf>
    <xf numFmtId="164" fontId="16" fillId="5" borderId="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wrapText="1"/>
    </xf>
    <xf numFmtId="164" fontId="14" fillId="0" borderId="2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 applyProtection="1">
      <alignment horizontal="right"/>
    </xf>
    <xf numFmtId="0" fontId="13" fillId="0" borderId="0" xfId="0" applyFont="1" applyAlignment="1" applyProtection="1">
      <alignment vertical="center"/>
    </xf>
    <xf numFmtId="15" fontId="13" fillId="0" borderId="0" xfId="0" applyNumberFormat="1" applyFont="1" applyProtection="1"/>
    <xf numFmtId="0" fontId="13" fillId="0" borderId="0" xfId="0" applyFont="1"/>
    <xf numFmtId="0" fontId="12" fillId="0" borderId="0" xfId="0" applyFont="1" applyAlignment="1" applyProtection="1"/>
    <xf numFmtId="0" fontId="15" fillId="0" borderId="0" xfId="0" applyFont="1" applyAlignment="1" applyProtection="1">
      <alignment vertical="center"/>
    </xf>
    <xf numFmtId="0" fontId="5" fillId="0" borderId="0" xfId="0" applyFont="1" applyProtection="1"/>
    <xf numFmtId="0" fontId="5" fillId="0" borderId="0" xfId="0" applyFont="1" applyFill="1" applyAlignment="1" applyProtection="1">
      <alignment vertical="center"/>
    </xf>
    <xf numFmtId="164" fontId="7" fillId="0" borderId="2" xfId="0" applyNumberFormat="1" applyFont="1" applyFill="1" applyBorder="1" applyAlignment="1" applyProtection="1">
      <alignment horizontal="center" vertical="center" wrapText="1"/>
    </xf>
    <xf numFmtId="15" fontId="4" fillId="0" borderId="3" xfId="0" applyNumberFormat="1" applyFont="1" applyFill="1" applyBorder="1" applyAlignment="1" applyProtection="1">
      <alignment horizontal="center" vertical="center" wrapText="1"/>
    </xf>
    <xf numFmtId="166" fontId="11" fillId="7" borderId="8" xfId="0" applyNumberFormat="1" applyFont="1" applyFill="1" applyBorder="1" applyAlignment="1" applyProtection="1">
      <alignment horizontal="center" vertical="center"/>
      <protection locked="0"/>
    </xf>
    <xf numFmtId="166" fontId="11" fillId="8" borderId="4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/>
      <protection locked="0"/>
    </xf>
    <xf numFmtId="0" fontId="4" fillId="4" borderId="6" xfId="0" applyFont="1" applyFill="1" applyBorder="1" applyAlignment="1" applyProtection="1">
      <alignment horizontal="center" vertical="center"/>
      <protection locked="0"/>
    </xf>
    <xf numFmtId="15" fontId="4" fillId="6" borderId="11" xfId="0" applyNumberFormat="1" applyFont="1" applyFill="1" applyBorder="1" applyAlignment="1" applyProtection="1">
      <alignment horizontal="center" vertical="center" wrapText="1"/>
    </xf>
    <xf numFmtId="0" fontId="0" fillId="6" borderId="12" xfId="0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left" wrapText="1"/>
    </xf>
    <xf numFmtId="0" fontId="3" fillId="0" borderId="0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D75D9"/>
      <color rgb="FFBEFA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168088</xdr:colOff>
      <xdr:row>0</xdr:row>
      <xdr:rowOff>27516</xdr:rowOff>
    </xdr:from>
    <xdr:to>
      <xdr:col>13</xdr:col>
      <xdr:colOff>403412</xdr:colOff>
      <xdr:row>13</xdr:row>
      <xdr:rowOff>403412</xdr:rowOff>
    </xdr:to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>
          <a:spLocks noChangeArrowheads="1"/>
        </xdr:cNvSpPr>
      </xdr:nvSpPr>
      <xdr:spPr bwMode="auto">
        <a:xfrm>
          <a:off x="7732059" y="27516"/>
          <a:ext cx="2790265" cy="6068484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300" b="1" i="0" u="none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Instructions:</a:t>
          </a:r>
        </a:p>
        <a:p>
          <a:pPr algn="l" rtl="0">
            <a:defRPr sz="1000"/>
          </a:pPr>
          <a:endParaRPr lang="en-US" sz="1300" b="0" i="0" u="none" strike="noStrike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r>
            <a:rPr lang="en-US" sz="1300" b="0" i="0" u="none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1. Once a participant enrolls, enter the participant's ID (PTID), Staff Initials, and Enrollment Date (cells in green). This will generate the target dates and visit windows for follow-up visits through PUEV (Day 1 - Day 91).</a:t>
          </a:r>
        </a:p>
        <a:p>
          <a:pPr algn="l" rtl="0">
            <a:defRPr sz="1000"/>
          </a:pPr>
          <a:endParaRPr lang="en-US" sz="1300" b="0" i="0" u="none" strike="noStrike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r>
            <a:rPr lang="en-US" sz="1300" b="0" i="0" u="none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2. An actual visit date for Visit 10 must be entered to generate the visit window for Visit 10.</a:t>
          </a:r>
        </a:p>
        <a:p>
          <a:pPr algn="l" rtl="0">
            <a:defRPr sz="1000"/>
          </a:pPr>
          <a:endParaRPr lang="en-US" sz="1300" b="0" i="0" u="none" strike="noStrike" baseline="0">
            <a:solidFill>
              <a:schemeClr val="accent5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r>
            <a:rPr lang="en-US" sz="1300" b="0" i="0" u="none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3. Follow-up visits should be conducted on the Target Visit Date whenever possible. However, study visits can occur within the defined visit windows when absolutely necessary.</a:t>
          </a:r>
        </a:p>
        <a:p>
          <a:pPr algn="l" rtl="0">
            <a:defRPr sz="1000"/>
          </a:pPr>
          <a:endParaRPr lang="en-US" sz="1300" b="0" i="0" u="none" strike="noStrike" baseline="0">
            <a:solidFill>
              <a:schemeClr val="accent5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r>
            <a:rPr lang="en-US" sz="1300" b="0" i="0" u="none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4.  As the participant completes her Follow-up Visits, record the date the visit was completed in the "Actual Visit Date" column (cells in blue). </a:t>
          </a:r>
        </a:p>
        <a:p>
          <a:pPr rtl="0"/>
          <a:endParaRPr lang="en-US" sz="1300">
            <a:solidFill>
              <a:sysClr val="windowText" lastClr="000000"/>
            </a:solidFill>
            <a:effectLst/>
            <a:latin typeface="Arial" pitchFamily="34" charset="0"/>
            <a:cs typeface="Arial" pitchFamily="34" charset="0"/>
          </a:endParaRPr>
        </a:p>
        <a:p>
          <a:pPr rtl="0" eaLnBrk="1" fontAlgn="auto" latinLnBrk="0" hangingPunct="1"/>
          <a:r>
            <a:rPr lang="en-US" sz="1300" b="0" i="0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5.  Print the calendar and place in the participant's study notebook. </a:t>
          </a:r>
          <a:r>
            <a:rPr lang="en-US" sz="1300" b="0" i="0" u="none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Sites may provide participants with a list of scheduled visit dates to assist with scheduling.</a:t>
          </a:r>
        </a:p>
      </xdr:txBody>
    </xdr:sp>
    <xdr:clientData/>
  </xdr:twoCellAnchor>
  <xdr:twoCellAnchor>
    <xdr:from>
      <xdr:col>0</xdr:col>
      <xdr:colOff>0</xdr:colOff>
      <xdr:row>15</xdr:row>
      <xdr:rowOff>19050</xdr:rowOff>
    </xdr:from>
    <xdr:to>
      <xdr:col>9</xdr:col>
      <xdr:colOff>0</xdr:colOff>
      <xdr:row>19</xdr:row>
      <xdr:rowOff>78441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7459756"/>
          <a:ext cx="7563971" cy="6869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* Per protocol section 7.5.3, in the event of early permanent discontinuation of study product use, participants will be asked to complete an interim visit where all of the Visit 9-Day 91/Product Use End Visit (PUEV)/Early Termination procedures will be conducted.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1194955</xdr:colOff>
      <xdr:row>2</xdr:row>
      <xdr:rowOff>46543</xdr:rowOff>
    </xdr:from>
    <xdr:to>
      <xdr:col>4</xdr:col>
      <xdr:colOff>571501</xdr:colOff>
      <xdr:row>9</xdr:row>
      <xdr:rowOff>180975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5947930" y="541843"/>
          <a:ext cx="1805421" cy="264903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050" b="1" i="0" u="none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Instructions:</a:t>
          </a:r>
        </a:p>
        <a:p>
          <a:pPr algn="l" rtl="0">
            <a:defRPr sz="1000"/>
          </a:pPr>
          <a:endParaRPr lang="en-US" sz="1050" b="0" i="0" u="none" strike="noStrike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r>
            <a:rPr lang="en-US" sz="1050" b="0" i="0" u="none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1. Complete the participant's Screening Date by entering mm/dd/yy. This will generate the last day that the participant can enroll.</a:t>
          </a:r>
        </a:p>
        <a:p>
          <a:pPr algn="l" rtl="0">
            <a:defRPr sz="1000"/>
          </a:pPr>
          <a:endParaRPr lang="en-US" sz="1050" b="0" i="0" u="none" strike="noStrike" baseline="0">
            <a:solidFill>
              <a:schemeClr val="accent5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r>
            <a:rPr lang="en-US" sz="105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  Enter the participant's estimated last day of menstrual bleeding during the Screening Window. </a:t>
          </a:r>
          <a:r>
            <a:rPr lang="en-US" sz="105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Consider the timing of participant menses when scheduling the Enrollment Visit, to allow for the first 7 days of product use off menses.</a:t>
          </a:r>
          <a:endParaRPr lang="en-US" sz="1050" b="0" i="0" u="none" strike="noStrike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N56"/>
  <sheetViews>
    <sheetView tabSelected="1" view="pageLayout" zoomScale="85" zoomScaleNormal="90" zoomScaleSheetLayoutView="100" zoomScalePageLayoutView="85" workbookViewId="0"/>
  </sheetViews>
  <sheetFormatPr defaultRowHeight="12.75" x14ac:dyDescent="0.2"/>
  <cols>
    <col min="1" max="1" width="27.5703125" customWidth="1"/>
    <col min="2" max="2" width="14" hidden="1" customWidth="1"/>
    <col min="3" max="3" width="11.28515625" customWidth="1"/>
    <col min="4" max="4" width="15.5703125" customWidth="1"/>
    <col min="5" max="5" width="14" hidden="1" customWidth="1"/>
    <col min="6" max="6" width="15.7109375" customWidth="1"/>
    <col min="7" max="7" width="6.85546875" bestFit="1" customWidth="1"/>
    <col min="8" max="8" width="18" customWidth="1"/>
    <col min="9" max="9" width="19.42578125" customWidth="1"/>
  </cols>
  <sheetData>
    <row r="1" spans="1:14" ht="24" customHeight="1" x14ac:dyDescent="0.3">
      <c r="A1" s="3" t="s">
        <v>30</v>
      </c>
      <c r="B1" s="4" t="s">
        <v>0</v>
      </c>
      <c r="C1" s="4"/>
      <c r="D1" s="4"/>
      <c r="E1" s="46"/>
      <c r="F1" s="46"/>
      <c r="G1" s="46"/>
      <c r="H1" s="46"/>
      <c r="I1" s="46"/>
      <c r="J1" s="34"/>
      <c r="K1" s="34"/>
      <c r="L1" s="34"/>
      <c r="M1" s="34"/>
      <c r="N1" s="34"/>
    </row>
    <row r="2" spans="1:14" ht="14.25" customHeight="1" thickBot="1" x14ac:dyDescent="0.25">
      <c r="A2" s="46"/>
      <c r="B2" s="46"/>
      <c r="C2" s="46"/>
      <c r="D2" s="46"/>
      <c r="E2" s="46"/>
      <c r="F2" s="46"/>
      <c r="G2" s="46"/>
      <c r="H2" s="46"/>
      <c r="I2" s="46"/>
      <c r="J2" s="34"/>
      <c r="K2" s="34"/>
      <c r="L2" s="34"/>
      <c r="M2" s="34"/>
      <c r="N2" s="34"/>
    </row>
    <row r="3" spans="1:14" ht="24" customHeight="1" thickBot="1" x14ac:dyDescent="0.3">
      <c r="A3" s="6" t="s">
        <v>1</v>
      </c>
      <c r="B3" s="7"/>
      <c r="C3" s="55" t="s">
        <v>10</v>
      </c>
      <c r="D3" s="56"/>
      <c r="E3" s="6" t="s">
        <v>2</v>
      </c>
      <c r="F3" s="46"/>
      <c r="G3" s="46"/>
      <c r="H3" s="8" t="s">
        <v>2</v>
      </c>
      <c r="I3" s="32"/>
      <c r="J3" s="34"/>
      <c r="K3" s="34"/>
      <c r="L3" s="34"/>
      <c r="M3" s="34"/>
      <c r="N3" s="34"/>
    </row>
    <row r="4" spans="1:14" ht="8.25" customHeight="1" thickBot="1" x14ac:dyDescent="0.25">
      <c r="A4" s="47"/>
      <c r="B4" s="47"/>
      <c r="C4" s="47"/>
      <c r="D4" s="47"/>
      <c r="E4" s="47"/>
      <c r="F4" s="47"/>
      <c r="G4" s="47"/>
      <c r="H4" s="47"/>
      <c r="I4" s="47"/>
      <c r="J4" s="34"/>
      <c r="K4" s="34"/>
      <c r="L4" s="34"/>
      <c r="M4" s="34"/>
      <c r="N4" s="34"/>
    </row>
    <row r="5" spans="1:14" ht="42" customHeight="1" thickBot="1" x14ac:dyDescent="0.25">
      <c r="A5" s="52" t="s">
        <v>3</v>
      </c>
      <c r="B5" s="52"/>
      <c r="C5" s="53"/>
      <c r="D5" s="31">
        <v>43347</v>
      </c>
      <c r="E5" s="47"/>
      <c r="F5" s="54"/>
      <c r="G5" s="54"/>
      <c r="H5" s="54"/>
      <c r="I5" s="54"/>
      <c r="J5" s="34"/>
      <c r="K5" s="34"/>
      <c r="L5" s="34"/>
      <c r="M5" s="34"/>
      <c r="N5" s="34"/>
    </row>
    <row r="6" spans="1:14" ht="18" customHeight="1" x14ac:dyDescent="0.2">
      <c r="A6" s="46"/>
      <c r="B6" s="46"/>
      <c r="C6" s="46"/>
      <c r="D6" s="27" t="s">
        <v>16</v>
      </c>
      <c r="E6" s="9"/>
      <c r="F6" s="9"/>
      <c r="G6" s="9"/>
      <c r="H6" s="46"/>
      <c r="I6" s="46"/>
      <c r="J6" s="34"/>
      <c r="K6" s="34"/>
      <c r="L6" s="34"/>
      <c r="M6" s="34"/>
      <c r="N6" s="34"/>
    </row>
    <row r="7" spans="1:14" ht="61.5" customHeight="1" thickBot="1" x14ac:dyDescent="0.3">
      <c r="A7" s="26" t="s">
        <v>4</v>
      </c>
      <c r="B7" s="15" t="s">
        <v>6</v>
      </c>
      <c r="C7" s="26" t="s">
        <v>5</v>
      </c>
      <c r="D7" s="26" t="s">
        <v>12</v>
      </c>
      <c r="E7" s="26" t="s">
        <v>7</v>
      </c>
      <c r="F7" s="26" t="s">
        <v>13</v>
      </c>
      <c r="G7" s="26"/>
      <c r="H7" s="26" t="s">
        <v>14</v>
      </c>
      <c r="I7" s="26" t="s">
        <v>11</v>
      </c>
      <c r="J7" s="34"/>
      <c r="K7" s="34"/>
      <c r="L7" s="34"/>
      <c r="M7" s="34"/>
      <c r="N7" s="34"/>
    </row>
    <row r="8" spans="1:14" ht="45" customHeight="1" thickTop="1" x14ac:dyDescent="0.25">
      <c r="A8" s="14" t="s">
        <v>17</v>
      </c>
      <c r="B8" s="15"/>
      <c r="C8" s="24">
        <v>3</v>
      </c>
      <c r="D8" s="17" t="s">
        <v>20</v>
      </c>
      <c r="E8" s="18"/>
      <c r="F8" s="17" t="s">
        <v>20</v>
      </c>
      <c r="G8" s="49" t="str">
        <f>TEXT(H8,"ddd")</f>
        <v>Wed</v>
      </c>
      <c r="H8" s="19">
        <f>D5+1</f>
        <v>43348</v>
      </c>
      <c r="I8" s="35"/>
      <c r="J8" s="34"/>
      <c r="K8" s="34"/>
      <c r="L8" s="34"/>
      <c r="M8" s="34"/>
      <c r="N8" s="34"/>
    </row>
    <row r="9" spans="1:14" ht="45" customHeight="1" x14ac:dyDescent="0.25">
      <c r="A9" s="14" t="s">
        <v>18</v>
      </c>
      <c r="B9" s="15"/>
      <c r="C9" s="24">
        <v>4</v>
      </c>
      <c r="D9" s="17">
        <f>D5+6</f>
        <v>43353</v>
      </c>
      <c r="E9" s="18"/>
      <c r="F9" s="17">
        <f>D5+8</f>
        <v>43355</v>
      </c>
      <c r="G9" s="49" t="str">
        <f t="shared" ref="G9:G14" si="0">TEXT(H9,"ddd")</f>
        <v>Tue</v>
      </c>
      <c r="H9" s="19">
        <f>D5+7</f>
        <v>43354</v>
      </c>
      <c r="I9" s="35"/>
      <c r="J9" s="34"/>
      <c r="K9" s="34"/>
      <c r="L9" s="34"/>
      <c r="M9" s="34"/>
      <c r="N9" s="34"/>
    </row>
    <row r="10" spans="1:14" ht="45" customHeight="1" x14ac:dyDescent="0.25">
      <c r="A10" s="14" t="s">
        <v>21</v>
      </c>
      <c r="B10" s="15"/>
      <c r="C10" s="16">
        <v>5</v>
      </c>
      <c r="D10" s="17">
        <f>D5+12</f>
        <v>43359</v>
      </c>
      <c r="E10" s="18"/>
      <c r="F10" s="17">
        <f>D5+16</f>
        <v>43363</v>
      </c>
      <c r="G10" s="49" t="str">
        <f t="shared" si="0"/>
        <v>Tue</v>
      </c>
      <c r="H10" s="19">
        <f>D5+14</f>
        <v>43361</v>
      </c>
      <c r="I10" s="35"/>
      <c r="J10" s="34"/>
      <c r="K10" s="34"/>
      <c r="L10" s="34"/>
      <c r="M10" s="34"/>
      <c r="N10" s="34"/>
    </row>
    <row r="11" spans="1:14" s="1" customFormat="1" ht="39" customHeight="1" x14ac:dyDescent="0.2">
      <c r="A11" s="14" t="s">
        <v>22</v>
      </c>
      <c r="B11" s="20"/>
      <c r="C11" s="21">
        <v>6</v>
      </c>
      <c r="D11" s="17">
        <f>D5+25</f>
        <v>43372</v>
      </c>
      <c r="E11" s="18"/>
      <c r="F11" s="17">
        <f>D5+31</f>
        <v>43378</v>
      </c>
      <c r="G11" s="49" t="str">
        <f t="shared" si="0"/>
        <v>Tue</v>
      </c>
      <c r="H11" s="22">
        <f>D5+28</f>
        <v>43375</v>
      </c>
      <c r="I11" s="37"/>
      <c r="J11" s="38"/>
      <c r="K11" s="38"/>
      <c r="L11" s="38"/>
      <c r="M11" s="38"/>
      <c r="N11" s="38"/>
    </row>
    <row r="12" spans="1:14" s="1" customFormat="1" ht="41.25" customHeight="1" x14ac:dyDescent="0.2">
      <c r="A12" s="14" t="s">
        <v>28</v>
      </c>
      <c r="B12" s="36"/>
      <c r="C12" s="21">
        <v>7</v>
      </c>
      <c r="D12" s="17">
        <f>D5+39</f>
        <v>43386</v>
      </c>
      <c r="E12" s="18"/>
      <c r="F12" s="17">
        <f>D5+45</f>
        <v>43392</v>
      </c>
      <c r="G12" s="49" t="str">
        <f t="shared" si="0"/>
        <v>Tue</v>
      </c>
      <c r="H12" s="22">
        <f>D5+42</f>
        <v>43389</v>
      </c>
      <c r="I12" s="37"/>
      <c r="J12" s="38"/>
      <c r="K12" s="38"/>
      <c r="L12" s="38"/>
      <c r="M12" s="38"/>
      <c r="N12" s="38"/>
    </row>
    <row r="13" spans="1:14" s="1" customFormat="1" ht="41.25" customHeight="1" x14ac:dyDescent="0.2">
      <c r="A13" s="14" t="s">
        <v>23</v>
      </c>
      <c r="B13" s="36"/>
      <c r="C13" s="21">
        <v>8</v>
      </c>
      <c r="D13" s="17">
        <f>D5+53</f>
        <v>43400</v>
      </c>
      <c r="E13" s="18"/>
      <c r="F13" s="17">
        <f>D5+59</f>
        <v>43406</v>
      </c>
      <c r="G13" s="49" t="str">
        <f t="shared" si="0"/>
        <v>Tue</v>
      </c>
      <c r="H13" s="22">
        <f>D5+56</f>
        <v>43403</v>
      </c>
      <c r="I13" s="37"/>
      <c r="J13" s="38"/>
      <c r="K13" s="38"/>
      <c r="L13" s="38"/>
      <c r="M13" s="38"/>
      <c r="N13" s="38"/>
    </row>
    <row r="14" spans="1:14" s="1" customFormat="1" ht="41.25" customHeight="1" x14ac:dyDescent="0.2">
      <c r="A14" s="23" t="s">
        <v>24</v>
      </c>
      <c r="B14" s="39"/>
      <c r="C14" s="24">
        <v>9</v>
      </c>
      <c r="D14" s="17">
        <f>D5+89</f>
        <v>43436</v>
      </c>
      <c r="E14" s="18"/>
      <c r="F14" s="17">
        <f>D5+93</f>
        <v>43440</v>
      </c>
      <c r="G14" s="49" t="str">
        <f t="shared" si="0"/>
        <v>Tue</v>
      </c>
      <c r="H14" s="25">
        <f>D5+91</f>
        <v>43438</v>
      </c>
      <c r="I14" s="37"/>
      <c r="J14" s="38"/>
      <c r="K14" s="38"/>
      <c r="L14" s="38"/>
      <c r="M14" s="38"/>
      <c r="N14" s="38"/>
    </row>
    <row r="15" spans="1:14" s="1" customFormat="1" ht="54.75" customHeight="1" x14ac:dyDescent="0.2">
      <c r="A15" s="23" t="s">
        <v>25</v>
      </c>
      <c r="B15" s="48"/>
      <c r="C15" s="24">
        <v>10</v>
      </c>
      <c r="D15" s="17">
        <f>I14+1</f>
        <v>1</v>
      </c>
      <c r="E15" s="18"/>
      <c r="F15" s="17">
        <f>I14+3</f>
        <v>3</v>
      </c>
      <c r="G15" s="57" t="s">
        <v>29</v>
      </c>
      <c r="H15" s="58"/>
      <c r="I15" s="37"/>
      <c r="J15" s="38"/>
      <c r="K15" s="38"/>
      <c r="L15" s="38"/>
      <c r="M15" s="38"/>
      <c r="N15" s="38"/>
    </row>
    <row r="16" spans="1:14" x14ac:dyDescent="0.2">
      <c r="A16" s="34"/>
      <c r="B16" s="34"/>
      <c r="C16" s="40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</row>
    <row r="17" spans="1:14" x14ac:dyDescent="0.2">
      <c r="A17" s="41"/>
      <c r="B17" s="34"/>
      <c r="C17" s="34"/>
      <c r="D17" s="42"/>
      <c r="E17" s="34"/>
      <c r="F17" s="34"/>
      <c r="G17" s="34"/>
      <c r="H17" s="34"/>
      <c r="I17" s="34"/>
      <c r="J17" s="34"/>
      <c r="K17" s="34"/>
      <c r="L17" s="34"/>
      <c r="M17" s="34"/>
      <c r="N17" s="34"/>
    </row>
    <row r="18" spans="1:14" x14ac:dyDescent="0.2">
      <c r="A18" s="41"/>
      <c r="B18" s="34"/>
      <c r="C18" s="34"/>
      <c r="D18" s="42"/>
      <c r="E18" s="34"/>
      <c r="F18" s="34"/>
      <c r="G18" s="34"/>
      <c r="H18" s="34"/>
      <c r="I18" s="34"/>
      <c r="J18" s="34"/>
      <c r="K18" s="34"/>
      <c r="L18" s="34"/>
      <c r="M18" s="34"/>
      <c r="N18" s="34"/>
    </row>
    <row r="19" spans="1:14" x14ac:dyDescent="0.2">
      <c r="A19" s="34"/>
      <c r="B19" s="34"/>
      <c r="C19" s="34"/>
      <c r="D19" s="42"/>
      <c r="E19" s="34"/>
      <c r="F19" s="34"/>
      <c r="G19" s="34"/>
      <c r="H19" s="34"/>
      <c r="I19" s="34"/>
      <c r="J19" s="34"/>
      <c r="K19" s="34"/>
      <c r="L19" s="34"/>
      <c r="M19" s="34"/>
      <c r="N19" s="34"/>
    </row>
    <row r="20" spans="1:14" x14ac:dyDescent="0.2">
      <c r="A20" s="34"/>
      <c r="B20" s="34"/>
      <c r="C20" s="34"/>
      <c r="D20" s="42"/>
      <c r="E20" s="34"/>
      <c r="F20" s="34"/>
      <c r="G20" s="34"/>
      <c r="H20" s="34"/>
      <c r="I20" s="34"/>
      <c r="J20" s="34"/>
      <c r="K20" s="34"/>
      <c r="L20" s="34"/>
      <c r="M20" s="34"/>
      <c r="N20" s="34"/>
    </row>
    <row r="21" spans="1:14" x14ac:dyDescent="0.2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</row>
    <row r="22" spans="1:14" x14ac:dyDescent="0.2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</row>
    <row r="23" spans="1:14" x14ac:dyDescent="0.2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</row>
    <row r="24" spans="1:14" x14ac:dyDescent="0.2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</row>
    <row r="25" spans="1:14" x14ac:dyDescent="0.2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</row>
    <row r="26" spans="1:14" x14ac:dyDescent="0.2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</row>
    <row r="56" spans="1:3" x14ac:dyDescent="0.2">
      <c r="A56" s="30"/>
      <c r="C56" s="30"/>
    </row>
  </sheetData>
  <sheetProtection selectLockedCells="1"/>
  <mergeCells count="4">
    <mergeCell ref="A5:C5"/>
    <mergeCell ref="F5:I5"/>
    <mergeCell ref="C3:D3"/>
    <mergeCell ref="G15:H15"/>
  </mergeCells>
  <phoneticPr fontId="2" type="noConversion"/>
  <dataValidations disablePrompts="1" count="1">
    <dataValidation type="date" errorStyle="warning" operator="lessThanOrEqual" allowBlank="1" showInputMessage="1" showErrorMessage="1" errorTitle="Query Alert" error="This date is in the future. Please correct." promptTitle="Enrollment Date" prompt="Please enter the date of randomization on the Randomization eCRF in the study database." sqref="D5" xr:uid="{00000000-0002-0000-0000-000000000000}">
      <formula1>TODAY()</formula1>
    </dataValidation>
  </dataValidations>
  <pageMargins left="0.54979166666666668" right="0.2" top="0.43" bottom="0.46" header="0.3" footer="0.3"/>
  <pageSetup scale="6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7"/>
  <sheetViews>
    <sheetView zoomScaleNormal="100" workbookViewId="0">
      <selection activeCell="C10" sqref="C10"/>
    </sheetView>
  </sheetViews>
  <sheetFormatPr defaultRowHeight="12.75" x14ac:dyDescent="0.2"/>
  <cols>
    <col min="1" max="1" width="13.140625" customWidth="1"/>
    <col min="2" max="2" width="12.28515625" customWidth="1"/>
    <col min="3" max="3" width="45.85546875" customWidth="1"/>
    <col min="4" max="4" width="36.42578125" customWidth="1"/>
    <col min="5" max="5" width="18.28515625" customWidth="1"/>
  </cols>
  <sheetData>
    <row r="1" spans="1:6" ht="26.25" customHeight="1" x14ac:dyDescent="0.3">
      <c r="A1" s="10" t="s">
        <v>26</v>
      </c>
      <c r="B1" s="44"/>
      <c r="C1" s="44"/>
      <c r="D1" s="44"/>
      <c r="E1" s="44"/>
      <c r="F1" s="2"/>
    </row>
    <row r="2" spans="1:6" x14ac:dyDescent="0.2">
      <c r="A2" s="34"/>
      <c r="B2" s="34"/>
      <c r="C2" s="34"/>
      <c r="D2" s="34"/>
      <c r="E2" s="34"/>
    </row>
    <row r="3" spans="1:6" x14ac:dyDescent="0.2">
      <c r="A3" s="34"/>
      <c r="B3" s="34"/>
      <c r="C3" s="34"/>
      <c r="D3" s="34"/>
      <c r="E3" s="34"/>
    </row>
    <row r="4" spans="1:6" ht="25.5" customHeight="1" x14ac:dyDescent="0.25">
      <c r="A4" s="11" t="s">
        <v>8</v>
      </c>
      <c r="B4" s="46"/>
      <c r="C4" s="28">
        <v>43347</v>
      </c>
      <c r="D4" s="12" t="s">
        <v>9</v>
      </c>
      <c r="E4" s="34"/>
    </row>
    <row r="5" spans="1:6" ht="21" customHeight="1" x14ac:dyDescent="0.2">
      <c r="A5" s="13" t="s">
        <v>15</v>
      </c>
      <c r="B5" s="13"/>
      <c r="C5" s="13"/>
      <c r="D5" s="33"/>
      <c r="E5" s="34"/>
    </row>
    <row r="6" spans="1:6" x14ac:dyDescent="0.2">
      <c r="A6" s="46"/>
      <c r="B6" s="46"/>
      <c r="C6" s="46"/>
      <c r="D6" s="46"/>
      <c r="E6" s="34"/>
    </row>
    <row r="7" spans="1:6" ht="30" customHeight="1" x14ac:dyDescent="0.2">
      <c r="A7" s="46"/>
      <c r="B7" s="46"/>
      <c r="C7" s="46"/>
      <c r="D7" s="12"/>
      <c r="E7" s="34"/>
    </row>
    <row r="8" spans="1:6" ht="51" customHeight="1" x14ac:dyDescent="0.2">
      <c r="A8" s="60" t="s">
        <v>19</v>
      </c>
      <c r="B8" s="60"/>
      <c r="C8" s="50">
        <v>42610</v>
      </c>
      <c r="D8" s="9" t="s">
        <v>9</v>
      </c>
      <c r="E8" s="34"/>
    </row>
    <row r="9" spans="1:6" ht="45" customHeight="1" thickBot="1" x14ac:dyDescent="0.25">
      <c r="A9" s="34"/>
      <c r="B9" s="34"/>
      <c r="C9" s="34"/>
      <c r="D9" s="45"/>
      <c r="E9" s="34"/>
    </row>
    <row r="10" spans="1:6" ht="62.25" customHeight="1" thickBot="1" x14ac:dyDescent="0.3">
      <c r="A10" s="59" t="s">
        <v>27</v>
      </c>
      <c r="B10" s="59"/>
      <c r="C10" s="51">
        <f>C4+45</f>
        <v>43392</v>
      </c>
      <c r="D10" s="34"/>
      <c r="E10" s="34"/>
    </row>
    <row r="11" spans="1:6" ht="61.5" customHeight="1" x14ac:dyDescent="0.2">
      <c r="A11" s="5"/>
      <c r="B11" s="5"/>
      <c r="C11" s="5"/>
      <c r="D11" s="5"/>
      <c r="E11" s="5"/>
    </row>
    <row r="17" spans="3:3" x14ac:dyDescent="0.2">
      <c r="C17" s="29"/>
    </row>
  </sheetData>
  <sheetProtection selectLockedCells="1"/>
  <mergeCells count="2">
    <mergeCell ref="A10:B10"/>
    <mergeCell ref="A8:B8"/>
  </mergeCells>
  <dataValidations count="1">
    <dataValidation type="date" errorStyle="warning" operator="lessThanOrEqual" allowBlank="1" showInputMessage="1" showErrorMessage="1" errorTitle="Date Warning" error="This date is in the future. Please correct." sqref="C4" xr:uid="{00000000-0002-0000-0100-000000000000}">
      <formula1>TODAY()</formula1>
    </dataValidation>
  </dataValidations>
  <pageMargins left="0.75" right="0.75" top="1" bottom="1" header="0.5" footer="0.5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Visit Calendar Tool</vt:lpstr>
      <vt:lpstr>Last_Day_to_Enroll</vt:lpstr>
      <vt:lpstr>Last_Day_to_Enroll!Print_Area</vt:lpstr>
      <vt:lpstr>'Visit Calendar Tool'!Print_Area</vt:lpstr>
    </vt:vector>
  </TitlesOfParts>
  <Company>SCHARP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Fujitsu</dc:creator>
  <cp:lastModifiedBy>Brown, Amanda S</cp:lastModifiedBy>
  <cp:lastPrinted>2015-11-09T19:26:40Z</cp:lastPrinted>
  <dcterms:created xsi:type="dcterms:W3CDTF">2009-08-25T05:00:32Z</dcterms:created>
  <dcterms:modified xsi:type="dcterms:W3CDTF">2018-11-06T17:43:28Z</dcterms:modified>
</cp:coreProperties>
</file>